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J\w kadencji\kadencja2024-2029\"/>
    </mc:Choice>
  </mc:AlternateContent>
  <xr:revisionPtr revIDLastSave="0" documentId="8_{B15424CF-F2FA-457E-BF65-D328E5B265BA}" xr6:coauthVersionLast="36" xr6:coauthVersionMax="36" xr10:uidLastSave="{00000000-0000-0000-0000-000000000000}"/>
  <bookViews>
    <workbookView xWindow="0" yWindow="0" windowWidth="38400" windowHeight="15580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2" i="1"/>
</calcChain>
</file>

<file path=xl/sharedStrings.xml><?xml version="1.0" encoding="utf-8"?>
<sst xmlns="http://schemas.openxmlformats.org/spreadsheetml/2006/main" count="63" uniqueCount="63">
  <si>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</si>
  <si>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</si>
  <si>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</si>
  <si>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</si>
  <si>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</si>
  <si>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</si>
  <si>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</si>
  <si>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</si>
  <si>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</si>
  <si>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</si>
  <si>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aleksandrowski</t>
  </si>
  <si>
    <t>m. Aleksandrów Kujawski</t>
  </si>
  <si>
    <t>m. Ciechocinek</t>
  </si>
  <si>
    <t>m. Nieszawa</t>
  </si>
  <si>
    <t>gm. Aleksandrów Kujawski</t>
  </si>
  <si>
    <t>gm. Bądkowo</t>
  </si>
  <si>
    <t>gm. Koneck</t>
  </si>
  <si>
    <t>gm. Raciążek</t>
  </si>
  <si>
    <t>gm. Waganiec</t>
  </si>
  <si>
    <t>gm. Zakrzewo</t>
  </si>
  <si>
    <t>Powiat lipnowski</t>
  </si>
  <si>
    <t>m. Lipno</t>
  </si>
  <si>
    <t>gm. Bobrowniki</t>
  </si>
  <si>
    <t>gm. Chrostkowo</t>
  </si>
  <si>
    <t>gm. Dobrzyń nad Wisłą</t>
  </si>
  <si>
    <t>gm. Kikół</t>
  </si>
  <si>
    <t>gm. Lipno</t>
  </si>
  <si>
    <t>gm. Skępe</t>
  </si>
  <si>
    <t>gm. Tłuchowo</t>
  </si>
  <si>
    <t>gm. Wielgie</t>
  </si>
  <si>
    <t>Powiat radziejowski</t>
  </si>
  <si>
    <t>m. Radziejów</t>
  </si>
  <si>
    <t>gm. Bytoń</t>
  </si>
  <si>
    <t>gm. Dobre</t>
  </si>
  <si>
    <t>gm. Osięciny</t>
  </si>
  <si>
    <t>gm. Piotrków Kujawski</t>
  </si>
  <si>
    <t>gm. Radziejów</t>
  </si>
  <si>
    <t>gm. Topólka</t>
  </si>
  <si>
    <t>Powiat rypiński</t>
  </si>
  <si>
    <t>m. Rypin</t>
  </si>
  <si>
    <t>gm. Brzuze</t>
  </si>
  <si>
    <t>gm. Rogowo</t>
  </si>
  <si>
    <t>gm. Rypin</t>
  </si>
  <si>
    <t>gm. Skrwilno</t>
  </si>
  <si>
    <t>gm. Wąpielsk</t>
  </si>
  <si>
    <t>Powiat włocławski</t>
  </si>
  <si>
    <t>m. Kowal</t>
  </si>
  <si>
    <t>gm. Baruchowo</t>
  </si>
  <si>
    <t>gm. Boniewo</t>
  </si>
  <si>
    <t>gm. Brześć Kujawski</t>
  </si>
  <si>
    <t>gm. Choceń</t>
  </si>
  <si>
    <t>gm. Chodecz</t>
  </si>
  <si>
    <t>gm. Fabianki</t>
  </si>
  <si>
    <t>gm. Izbica Kujawska</t>
  </si>
  <si>
    <t>gm. Kowal</t>
  </si>
  <si>
    <t>gm. Lubanie</t>
  </si>
  <si>
    <t>gm. Lubień Kujawski</t>
  </si>
  <si>
    <t>gm. Lubraniec</t>
  </si>
  <si>
    <t>gm. Włocławek</t>
  </si>
  <si>
    <t>Miasto na prawach powiatu</t>
  </si>
  <si>
    <t>m. Włocławek</t>
  </si>
  <si>
    <t>Suma</t>
  </si>
  <si>
    <t>TERYT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</si>
</sst>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_ ;[Red]\-#,##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9" fillId="34" borderId="10" xfId="0" applyFont="1" applyFill="1" applyBorder="1"/>
    <xf numFmtId="165" fontId="20" fillId="34" borderId="10" xfId="0" applyNumberFormat="1" applyFont="1" applyFill="1" applyBorder="1"/>
    <xf numFmtId="0" fontId="18" fillId="0" borderId="10" xfId="0" applyFont="1" applyBorder="1" applyAlignment="1">
      <alignment horizontal="center" vertical="center" wrapText="1"/>
    </xf>
    <xf numFmtId="0" fontId="19" fillId="33" borderId="10" xfId="0" applyFont="1" applyFill="1" applyBorder="1"/>
    <xf numFmtId="165" fontId="20" fillId="33" borderId="10" xfId="0" applyNumberFormat="1" applyFont="1" applyFill="1" applyBorder="1"/>
    <xf numFmtId="0" fontId="18" fillId="0" borderId="10" xfId="0" applyFont="1" applyBorder="1"/>
    <xf numFmtId="165" fontId="21" fillId="0" borderId="10" xfId="0" applyNumberFormat="1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Layout" zoomScaleNormal="100" workbookViewId="0"/>
  </sheetViews>
  <sheetFormatPr defaultRowHeight="14.5" x14ac:dyDescent="0.35"/>
  <cols>
    <col min="1" max="1" width="9.90625" customWidth="1"/>
    <col min="2" max="2" width="23.08984375" bestFit="1" customWidth="1"/>
    <col min="3" max="3" width="17.54296875" bestFit="1" customWidth="1"/>
    <col min="4" max="4" width="21.81640625" bestFit="1" customWidth="1"/>
    <col min="5" max="5" width="21.453125" customWidth="1"/>
    <col min="6" max="6" width="16.54296875" customWidth="1"/>
    <col min="7" max="7" width="20" customWidth="1"/>
    <col min="8" max="8" width="17" customWidth="1"/>
    <col min="9" max="9" width="19.1796875" customWidth="1"/>
    <col min="10" max="10" width="21.6328125" customWidth="1"/>
    <col min="11" max="11" width="20.6328125" customWidth="1"/>
  </cols>
  <sheetData>
    <row r="1" spans="1:11" ht="84" x14ac:dyDescent="0.35">
      <c r="A1" s="3" t="s">
        <v>62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15.5" x14ac:dyDescent="0.35">
      <c r="A2" s="4" t="s">
        <v>10</v>
      </c>
      <c r="B2" s="4"/>
      <c r="C2" s="5">
        <v>51548</v>
      </c>
      <c r="D2" s="5">
        <v>42426</v>
      </c>
      <c r="E2" s="5">
        <v>41938</v>
      </c>
      <c r="F2" s="5">
        <v>488</v>
      </c>
      <c r="G2" s="5">
        <v>3</v>
      </c>
      <c r="H2" s="5">
        <v>0</v>
      </c>
      <c r="I2" s="5">
        <v>175</v>
      </c>
      <c r="J2" s="5">
        <v>0</v>
      </c>
      <c r="K2" s="5">
        <v>0</v>
      </c>
    </row>
    <row r="3" spans="1:11" ht="15.5" x14ac:dyDescent="0.35">
      <c r="A3" s="6" t="str">
        <f>"040101"</f>
        <v>040101</v>
      </c>
      <c r="B3" s="6" t="s">
        <v>11</v>
      </c>
      <c r="C3" s="7">
        <v>10971</v>
      </c>
      <c r="D3" s="7">
        <v>9099</v>
      </c>
      <c r="E3" s="7">
        <v>9030</v>
      </c>
      <c r="F3" s="7">
        <v>69</v>
      </c>
      <c r="G3" s="7">
        <v>0</v>
      </c>
      <c r="H3" s="7">
        <v>0</v>
      </c>
      <c r="I3" s="7">
        <v>23</v>
      </c>
      <c r="J3" s="7">
        <v>0</v>
      </c>
      <c r="K3" s="7">
        <v>0</v>
      </c>
    </row>
    <row r="4" spans="1:11" ht="15.5" x14ac:dyDescent="0.35">
      <c r="A4" s="6" t="str">
        <f>"040102"</f>
        <v>040102</v>
      </c>
      <c r="B4" s="6" t="s">
        <v>12</v>
      </c>
      <c r="C4" s="7">
        <v>9394</v>
      </c>
      <c r="D4" s="7">
        <v>8027</v>
      </c>
      <c r="E4" s="7">
        <v>7918</v>
      </c>
      <c r="F4" s="7">
        <v>109</v>
      </c>
      <c r="G4" s="7">
        <v>0</v>
      </c>
      <c r="H4" s="7">
        <v>0</v>
      </c>
      <c r="I4" s="7">
        <v>21</v>
      </c>
      <c r="J4" s="7">
        <v>0</v>
      </c>
      <c r="K4" s="7">
        <v>0</v>
      </c>
    </row>
    <row r="5" spans="1:11" ht="15.5" x14ac:dyDescent="0.35">
      <c r="A5" s="6" t="str">
        <f>"040103"</f>
        <v>040103</v>
      </c>
      <c r="B5" s="6" t="s">
        <v>13</v>
      </c>
      <c r="C5" s="7">
        <v>1787</v>
      </c>
      <c r="D5" s="7">
        <v>1499</v>
      </c>
      <c r="E5" s="7">
        <v>1448</v>
      </c>
      <c r="F5" s="7">
        <v>51</v>
      </c>
      <c r="G5" s="7">
        <v>1</v>
      </c>
      <c r="H5" s="7">
        <v>0</v>
      </c>
      <c r="I5" s="7">
        <v>4</v>
      </c>
      <c r="J5" s="7">
        <v>0</v>
      </c>
      <c r="K5" s="7">
        <v>0</v>
      </c>
    </row>
    <row r="6" spans="1:11" ht="15.5" x14ac:dyDescent="0.35">
      <c r="A6" s="6" t="str">
        <f>"040104"</f>
        <v>040104</v>
      </c>
      <c r="B6" s="6" t="s">
        <v>14</v>
      </c>
      <c r="C6" s="7">
        <v>11668</v>
      </c>
      <c r="D6" s="7">
        <v>9335</v>
      </c>
      <c r="E6" s="7">
        <v>9249</v>
      </c>
      <c r="F6" s="7">
        <v>86</v>
      </c>
      <c r="G6" s="7">
        <v>2</v>
      </c>
      <c r="H6" s="7">
        <v>0</v>
      </c>
      <c r="I6" s="7">
        <v>59</v>
      </c>
      <c r="J6" s="7">
        <v>0</v>
      </c>
      <c r="K6" s="7">
        <v>0</v>
      </c>
    </row>
    <row r="7" spans="1:11" ht="15.5" x14ac:dyDescent="0.35">
      <c r="A7" s="6" t="str">
        <f>"040105"</f>
        <v>040105</v>
      </c>
      <c r="B7" s="6" t="s">
        <v>15</v>
      </c>
      <c r="C7" s="7">
        <v>4044</v>
      </c>
      <c r="D7" s="7">
        <v>3305</v>
      </c>
      <c r="E7" s="7">
        <v>3272</v>
      </c>
      <c r="F7" s="7">
        <v>33</v>
      </c>
      <c r="G7" s="7">
        <v>0</v>
      </c>
      <c r="H7" s="7">
        <v>0</v>
      </c>
      <c r="I7" s="7">
        <v>6</v>
      </c>
      <c r="J7" s="7">
        <v>0</v>
      </c>
      <c r="K7" s="7">
        <v>0</v>
      </c>
    </row>
    <row r="8" spans="1:11" ht="15.5" x14ac:dyDescent="0.35">
      <c r="A8" s="6" t="str">
        <f>"040106"</f>
        <v>040106</v>
      </c>
      <c r="B8" s="6" t="s">
        <v>16</v>
      </c>
      <c r="C8" s="7">
        <v>3000</v>
      </c>
      <c r="D8" s="7">
        <v>2482</v>
      </c>
      <c r="E8" s="7">
        <v>2472</v>
      </c>
      <c r="F8" s="7">
        <v>10</v>
      </c>
      <c r="G8" s="7">
        <v>0</v>
      </c>
      <c r="H8" s="7">
        <v>0</v>
      </c>
      <c r="I8" s="7">
        <v>5</v>
      </c>
      <c r="J8" s="7">
        <v>0</v>
      </c>
      <c r="K8" s="7">
        <v>0</v>
      </c>
    </row>
    <row r="9" spans="1:11" ht="15.5" x14ac:dyDescent="0.35">
      <c r="A9" s="6" t="str">
        <f>"040107"</f>
        <v>040107</v>
      </c>
      <c r="B9" s="6" t="s">
        <v>17</v>
      </c>
      <c r="C9" s="7">
        <v>3016</v>
      </c>
      <c r="D9" s="7">
        <v>2472</v>
      </c>
      <c r="E9" s="7">
        <v>2423</v>
      </c>
      <c r="F9" s="7">
        <v>49</v>
      </c>
      <c r="G9" s="7">
        <v>0</v>
      </c>
      <c r="H9" s="7">
        <v>0</v>
      </c>
      <c r="I9" s="7">
        <v>18</v>
      </c>
      <c r="J9" s="7">
        <v>0</v>
      </c>
      <c r="K9" s="7">
        <v>0</v>
      </c>
    </row>
    <row r="10" spans="1:11" ht="15.5" x14ac:dyDescent="0.35">
      <c r="A10" s="6" t="str">
        <f>"040108"</f>
        <v>040108</v>
      </c>
      <c r="B10" s="6" t="s">
        <v>18</v>
      </c>
      <c r="C10" s="7">
        <v>4348</v>
      </c>
      <c r="D10" s="7">
        <v>3517</v>
      </c>
      <c r="E10" s="7">
        <v>3454</v>
      </c>
      <c r="F10" s="7">
        <v>63</v>
      </c>
      <c r="G10" s="7">
        <v>0</v>
      </c>
      <c r="H10" s="7">
        <v>0</v>
      </c>
      <c r="I10" s="7">
        <v>5</v>
      </c>
      <c r="J10" s="7">
        <v>0</v>
      </c>
      <c r="K10" s="7">
        <v>0</v>
      </c>
    </row>
    <row r="11" spans="1:11" ht="15.5" x14ac:dyDescent="0.35">
      <c r="A11" s="6" t="str">
        <f>"040109"</f>
        <v>040109</v>
      </c>
      <c r="B11" s="6" t="s">
        <v>19</v>
      </c>
      <c r="C11" s="7">
        <v>3320</v>
      </c>
      <c r="D11" s="7">
        <v>2690</v>
      </c>
      <c r="E11" s="7">
        <v>2672</v>
      </c>
      <c r="F11" s="7">
        <v>18</v>
      </c>
      <c r="G11" s="7">
        <v>0</v>
      </c>
      <c r="H11" s="7">
        <v>0</v>
      </c>
      <c r="I11" s="7">
        <v>34</v>
      </c>
      <c r="J11" s="7">
        <v>0</v>
      </c>
      <c r="K11" s="7">
        <v>0</v>
      </c>
    </row>
    <row r="12" spans="1:11" ht="15.5" x14ac:dyDescent="0.35">
      <c r="A12" s="4" t="s">
        <v>20</v>
      </c>
      <c r="B12" s="4"/>
      <c r="C12" s="5">
        <v>61674</v>
      </c>
      <c r="D12" s="5">
        <v>49769</v>
      </c>
      <c r="E12" s="5">
        <v>49019</v>
      </c>
      <c r="F12" s="5">
        <v>746</v>
      </c>
      <c r="G12" s="5">
        <v>2</v>
      </c>
      <c r="H12" s="5">
        <v>0</v>
      </c>
      <c r="I12" s="5">
        <v>210</v>
      </c>
      <c r="J12" s="5">
        <v>0</v>
      </c>
      <c r="K12" s="5">
        <v>0</v>
      </c>
    </row>
    <row r="13" spans="1:11" ht="15.5" x14ac:dyDescent="0.35">
      <c r="A13" s="6" t="str">
        <f>"040801"</f>
        <v>040801</v>
      </c>
      <c r="B13" s="6" t="s">
        <v>21</v>
      </c>
      <c r="C13" s="7">
        <v>12570</v>
      </c>
      <c r="D13" s="7">
        <v>10404</v>
      </c>
      <c r="E13" s="7">
        <v>10255</v>
      </c>
      <c r="F13" s="7">
        <v>147</v>
      </c>
      <c r="G13" s="7">
        <v>0</v>
      </c>
      <c r="H13" s="7">
        <v>0</v>
      </c>
      <c r="I13" s="7">
        <v>30</v>
      </c>
      <c r="J13" s="7">
        <v>0</v>
      </c>
      <c r="K13" s="7">
        <v>0</v>
      </c>
    </row>
    <row r="14" spans="1:11" ht="15.5" x14ac:dyDescent="0.35">
      <c r="A14" s="6" t="str">
        <f>"040802"</f>
        <v>040802</v>
      </c>
      <c r="B14" s="6" t="s">
        <v>22</v>
      </c>
      <c r="C14" s="7">
        <v>3034</v>
      </c>
      <c r="D14" s="7">
        <v>2420</v>
      </c>
      <c r="E14" s="7">
        <v>2365</v>
      </c>
      <c r="F14" s="7">
        <v>55</v>
      </c>
      <c r="G14" s="7">
        <v>0</v>
      </c>
      <c r="H14" s="7">
        <v>0</v>
      </c>
      <c r="I14" s="7">
        <v>12</v>
      </c>
      <c r="J14" s="7">
        <v>0</v>
      </c>
      <c r="K14" s="7">
        <v>0</v>
      </c>
    </row>
    <row r="15" spans="1:11" ht="15.5" x14ac:dyDescent="0.35">
      <c r="A15" s="6" t="str">
        <f>"040803"</f>
        <v>040803</v>
      </c>
      <c r="B15" s="6" t="s">
        <v>23</v>
      </c>
      <c r="C15" s="7">
        <v>2769</v>
      </c>
      <c r="D15" s="7">
        <v>2245</v>
      </c>
      <c r="E15" s="7">
        <v>2189</v>
      </c>
      <c r="F15" s="7">
        <v>54</v>
      </c>
      <c r="G15" s="7">
        <v>0</v>
      </c>
      <c r="H15" s="7">
        <v>0</v>
      </c>
      <c r="I15" s="7">
        <v>3</v>
      </c>
      <c r="J15" s="7">
        <v>0</v>
      </c>
      <c r="K15" s="7">
        <v>0</v>
      </c>
    </row>
    <row r="16" spans="1:11" ht="15.5" x14ac:dyDescent="0.35">
      <c r="A16" s="6" t="str">
        <f>"040804"</f>
        <v>040804</v>
      </c>
      <c r="B16" s="6" t="s">
        <v>24</v>
      </c>
      <c r="C16" s="7">
        <v>7041</v>
      </c>
      <c r="D16" s="7">
        <v>5799</v>
      </c>
      <c r="E16" s="7">
        <v>5739</v>
      </c>
      <c r="F16" s="7">
        <v>60</v>
      </c>
      <c r="G16" s="7">
        <v>0</v>
      </c>
      <c r="H16" s="7">
        <v>0</v>
      </c>
      <c r="I16" s="7">
        <v>7</v>
      </c>
      <c r="J16" s="7">
        <v>0</v>
      </c>
      <c r="K16" s="7">
        <v>0</v>
      </c>
    </row>
    <row r="17" spans="1:11" ht="15.5" x14ac:dyDescent="0.35">
      <c r="A17" s="6" t="str">
        <f>"040805"</f>
        <v>040805</v>
      </c>
      <c r="B17" s="6" t="s">
        <v>25</v>
      </c>
      <c r="C17" s="7">
        <v>6694</v>
      </c>
      <c r="D17" s="7">
        <v>5392</v>
      </c>
      <c r="E17" s="7">
        <v>5344</v>
      </c>
      <c r="F17" s="7">
        <v>48</v>
      </c>
      <c r="G17" s="7">
        <v>0</v>
      </c>
      <c r="H17" s="7">
        <v>0</v>
      </c>
      <c r="I17" s="7">
        <v>12</v>
      </c>
      <c r="J17" s="7">
        <v>0</v>
      </c>
      <c r="K17" s="7">
        <v>0</v>
      </c>
    </row>
    <row r="18" spans="1:11" ht="15.5" x14ac:dyDescent="0.35">
      <c r="A18" s="6" t="str">
        <f>"040806"</f>
        <v>040806</v>
      </c>
      <c r="B18" s="6" t="s">
        <v>26</v>
      </c>
      <c r="C18" s="7">
        <v>11360</v>
      </c>
      <c r="D18" s="7">
        <v>9041</v>
      </c>
      <c r="E18" s="7">
        <v>8952</v>
      </c>
      <c r="F18" s="7">
        <v>89</v>
      </c>
      <c r="G18" s="7">
        <v>0</v>
      </c>
      <c r="H18" s="7">
        <v>0</v>
      </c>
      <c r="I18" s="7">
        <v>25</v>
      </c>
      <c r="J18" s="7">
        <v>0</v>
      </c>
      <c r="K18" s="7">
        <v>0</v>
      </c>
    </row>
    <row r="19" spans="1:11" ht="15.5" x14ac:dyDescent="0.35">
      <c r="A19" s="6" t="str">
        <f>"040807"</f>
        <v>040807</v>
      </c>
      <c r="B19" s="6" t="s">
        <v>27</v>
      </c>
      <c r="C19" s="7">
        <v>7083</v>
      </c>
      <c r="D19" s="7">
        <v>5734</v>
      </c>
      <c r="E19" s="7">
        <v>5632</v>
      </c>
      <c r="F19" s="7">
        <v>102</v>
      </c>
      <c r="G19" s="7">
        <v>1</v>
      </c>
      <c r="H19" s="7">
        <v>0</v>
      </c>
      <c r="I19" s="7">
        <v>26</v>
      </c>
      <c r="J19" s="7">
        <v>0</v>
      </c>
      <c r="K19" s="7">
        <v>0</v>
      </c>
    </row>
    <row r="20" spans="1:11" ht="15.5" x14ac:dyDescent="0.35">
      <c r="A20" s="6" t="str">
        <f>"040808"</f>
        <v>040808</v>
      </c>
      <c r="B20" s="6" t="s">
        <v>28</v>
      </c>
      <c r="C20" s="7">
        <v>4541</v>
      </c>
      <c r="D20" s="7">
        <v>3620</v>
      </c>
      <c r="E20" s="7">
        <v>3546</v>
      </c>
      <c r="F20" s="7">
        <v>74</v>
      </c>
      <c r="G20" s="7">
        <v>0</v>
      </c>
      <c r="H20" s="7">
        <v>0</v>
      </c>
      <c r="I20" s="7">
        <v>9</v>
      </c>
      <c r="J20" s="7">
        <v>0</v>
      </c>
      <c r="K20" s="7">
        <v>0</v>
      </c>
    </row>
    <row r="21" spans="1:11" ht="15.5" x14ac:dyDescent="0.35">
      <c r="A21" s="6" t="str">
        <f>"040809"</f>
        <v>040809</v>
      </c>
      <c r="B21" s="6" t="s">
        <v>29</v>
      </c>
      <c r="C21" s="7">
        <v>6582</v>
      </c>
      <c r="D21" s="7">
        <v>5114</v>
      </c>
      <c r="E21" s="7">
        <v>4997</v>
      </c>
      <c r="F21" s="7">
        <v>117</v>
      </c>
      <c r="G21" s="7">
        <v>1</v>
      </c>
      <c r="H21" s="7">
        <v>0</v>
      </c>
      <c r="I21" s="7">
        <v>86</v>
      </c>
      <c r="J21" s="7">
        <v>0</v>
      </c>
      <c r="K21" s="7">
        <v>0</v>
      </c>
    </row>
    <row r="22" spans="1:11" ht="15.5" x14ac:dyDescent="0.35">
      <c r="A22" s="4" t="s">
        <v>30</v>
      </c>
      <c r="B22" s="4"/>
      <c r="C22" s="5">
        <v>37853</v>
      </c>
      <c r="D22" s="5">
        <v>31300</v>
      </c>
      <c r="E22" s="5">
        <v>30988</v>
      </c>
      <c r="F22" s="5">
        <v>312</v>
      </c>
      <c r="G22" s="5">
        <v>1</v>
      </c>
      <c r="H22" s="5">
        <v>1</v>
      </c>
      <c r="I22" s="5">
        <v>104</v>
      </c>
      <c r="J22" s="5">
        <v>0</v>
      </c>
      <c r="K22" s="5">
        <v>0</v>
      </c>
    </row>
    <row r="23" spans="1:11" ht="15.5" x14ac:dyDescent="0.35">
      <c r="A23" s="6" t="str">
        <f>"041101"</f>
        <v>041101</v>
      </c>
      <c r="B23" s="6" t="s">
        <v>31</v>
      </c>
      <c r="C23" s="7">
        <v>4888</v>
      </c>
      <c r="D23" s="7">
        <v>4208</v>
      </c>
      <c r="E23" s="7">
        <v>4174</v>
      </c>
      <c r="F23" s="7">
        <v>34</v>
      </c>
      <c r="G23" s="7">
        <v>0</v>
      </c>
      <c r="H23" s="7">
        <v>0</v>
      </c>
      <c r="I23" s="7">
        <v>15</v>
      </c>
      <c r="J23" s="7">
        <v>0</v>
      </c>
      <c r="K23" s="7">
        <v>0</v>
      </c>
    </row>
    <row r="24" spans="1:11" ht="15.5" x14ac:dyDescent="0.35">
      <c r="A24" s="6" t="str">
        <f>"041102"</f>
        <v>041102</v>
      </c>
      <c r="B24" s="6" t="s">
        <v>32</v>
      </c>
      <c r="C24" s="7">
        <v>3299</v>
      </c>
      <c r="D24" s="7">
        <v>2678</v>
      </c>
      <c r="E24" s="7">
        <v>2643</v>
      </c>
      <c r="F24" s="7">
        <v>35</v>
      </c>
      <c r="G24" s="7">
        <v>0</v>
      </c>
      <c r="H24" s="7">
        <v>0</v>
      </c>
      <c r="I24" s="7">
        <v>11</v>
      </c>
      <c r="J24" s="7">
        <v>0</v>
      </c>
      <c r="K24" s="7">
        <v>0</v>
      </c>
    </row>
    <row r="25" spans="1:11" ht="15.5" x14ac:dyDescent="0.35">
      <c r="A25" s="6" t="str">
        <f>"041103"</f>
        <v>041103</v>
      </c>
      <c r="B25" s="6" t="s">
        <v>33</v>
      </c>
      <c r="C25" s="7">
        <v>4930</v>
      </c>
      <c r="D25" s="7">
        <v>4079</v>
      </c>
      <c r="E25" s="7">
        <v>4045</v>
      </c>
      <c r="F25" s="7">
        <v>34</v>
      </c>
      <c r="G25" s="7">
        <v>0</v>
      </c>
      <c r="H25" s="7">
        <v>1</v>
      </c>
      <c r="I25" s="7">
        <v>12</v>
      </c>
      <c r="J25" s="7">
        <v>0</v>
      </c>
      <c r="K25" s="7">
        <v>0</v>
      </c>
    </row>
    <row r="26" spans="1:11" ht="15.5" x14ac:dyDescent="0.35">
      <c r="A26" s="6" t="str">
        <f>"041104"</f>
        <v>041104</v>
      </c>
      <c r="B26" s="6" t="s">
        <v>34</v>
      </c>
      <c r="C26" s="7">
        <v>7150</v>
      </c>
      <c r="D26" s="7">
        <v>5889</v>
      </c>
      <c r="E26" s="7">
        <v>5821</v>
      </c>
      <c r="F26" s="7">
        <v>68</v>
      </c>
      <c r="G26" s="7">
        <v>0</v>
      </c>
      <c r="H26" s="7">
        <v>0</v>
      </c>
      <c r="I26" s="7">
        <v>19</v>
      </c>
      <c r="J26" s="7">
        <v>0</v>
      </c>
      <c r="K26" s="7">
        <v>0</v>
      </c>
    </row>
    <row r="27" spans="1:11" ht="15.5" x14ac:dyDescent="0.35">
      <c r="A27" s="6" t="str">
        <f>"041105"</f>
        <v>041105</v>
      </c>
      <c r="B27" s="6" t="s">
        <v>35</v>
      </c>
      <c r="C27" s="7">
        <v>8737</v>
      </c>
      <c r="D27" s="7">
        <v>7183</v>
      </c>
      <c r="E27" s="7">
        <v>7108</v>
      </c>
      <c r="F27" s="7">
        <v>75</v>
      </c>
      <c r="G27" s="7">
        <v>1</v>
      </c>
      <c r="H27" s="7">
        <v>0</v>
      </c>
      <c r="I27" s="7">
        <v>25</v>
      </c>
      <c r="J27" s="7">
        <v>0</v>
      </c>
      <c r="K27" s="7">
        <v>0</v>
      </c>
    </row>
    <row r="28" spans="1:11" ht="15.5" x14ac:dyDescent="0.35">
      <c r="A28" s="6" t="str">
        <f>"041106"</f>
        <v>041106</v>
      </c>
      <c r="B28" s="6" t="s">
        <v>36</v>
      </c>
      <c r="C28" s="7">
        <v>4220</v>
      </c>
      <c r="D28" s="7">
        <v>3430</v>
      </c>
      <c r="E28" s="7">
        <v>3411</v>
      </c>
      <c r="F28" s="7">
        <v>19</v>
      </c>
      <c r="G28" s="7">
        <v>0</v>
      </c>
      <c r="H28" s="7">
        <v>0</v>
      </c>
      <c r="I28" s="7">
        <v>8</v>
      </c>
      <c r="J28" s="7">
        <v>0</v>
      </c>
      <c r="K28" s="7">
        <v>0</v>
      </c>
    </row>
    <row r="29" spans="1:11" ht="15.5" x14ac:dyDescent="0.35">
      <c r="A29" s="6" t="str">
        <f>"041107"</f>
        <v>041107</v>
      </c>
      <c r="B29" s="6" t="s">
        <v>37</v>
      </c>
      <c r="C29" s="7">
        <v>4629</v>
      </c>
      <c r="D29" s="7">
        <v>3833</v>
      </c>
      <c r="E29" s="7">
        <v>3786</v>
      </c>
      <c r="F29" s="7">
        <v>47</v>
      </c>
      <c r="G29" s="7">
        <v>0</v>
      </c>
      <c r="H29" s="7">
        <v>0</v>
      </c>
      <c r="I29" s="7">
        <v>14</v>
      </c>
      <c r="J29" s="7">
        <v>0</v>
      </c>
      <c r="K29" s="7">
        <v>0</v>
      </c>
    </row>
    <row r="30" spans="1:11" ht="15.5" x14ac:dyDescent="0.35">
      <c r="A30" s="4" t="s">
        <v>38</v>
      </c>
      <c r="B30" s="4"/>
      <c r="C30" s="5">
        <v>40885</v>
      </c>
      <c r="D30" s="5">
        <v>33387</v>
      </c>
      <c r="E30" s="5">
        <v>33103</v>
      </c>
      <c r="F30" s="5">
        <v>280</v>
      </c>
      <c r="G30" s="5">
        <v>0</v>
      </c>
      <c r="H30" s="5">
        <v>0</v>
      </c>
      <c r="I30" s="5">
        <v>99</v>
      </c>
      <c r="J30" s="5">
        <v>0</v>
      </c>
      <c r="K30" s="5">
        <v>0</v>
      </c>
    </row>
    <row r="31" spans="1:11" ht="15.5" x14ac:dyDescent="0.35">
      <c r="A31" s="6" t="str">
        <f>"041201"</f>
        <v>041201</v>
      </c>
      <c r="B31" s="6" t="s">
        <v>39</v>
      </c>
      <c r="C31" s="7">
        <v>14518</v>
      </c>
      <c r="D31" s="7">
        <v>12026</v>
      </c>
      <c r="E31" s="7">
        <v>11970</v>
      </c>
      <c r="F31" s="7">
        <v>56</v>
      </c>
      <c r="G31" s="7">
        <v>0</v>
      </c>
      <c r="H31" s="7">
        <v>0</v>
      </c>
      <c r="I31" s="7">
        <v>38</v>
      </c>
      <c r="J31" s="7">
        <v>0</v>
      </c>
      <c r="K31" s="7">
        <v>0</v>
      </c>
    </row>
    <row r="32" spans="1:11" ht="15.5" x14ac:dyDescent="0.35">
      <c r="A32" s="6" t="str">
        <f>"041202"</f>
        <v>041202</v>
      </c>
      <c r="B32" s="6" t="s">
        <v>40</v>
      </c>
      <c r="C32" s="7">
        <v>5002</v>
      </c>
      <c r="D32" s="7">
        <v>4066</v>
      </c>
      <c r="E32" s="7">
        <v>4020</v>
      </c>
      <c r="F32" s="7">
        <v>44</v>
      </c>
      <c r="G32" s="7">
        <v>0</v>
      </c>
      <c r="H32" s="7">
        <v>0</v>
      </c>
      <c r="I32" s="7">
        <v>12</v>
      </c>
      <c r="J32" s="7">
        <v>0</v>
      </c>
      <c r="K32" s="7">
        <v>0</v>
      </c>
    </row>
    <row r="33" spans="1:11" ht="15.5" x14ac:dyDescent="0.35">
      <c r="A33" s="6" t="str">
        <f>"041203"</f>
        <v>041203</v>
      </c>
      <c r="B33" s="6" t="s">
        <v>41</v>
      </c>
      <c r="C33" s="7">
        <v>4556</v>
      </c>
      <c r="D33" s="7">
        <v>3701</v>
      </c>
      <c r="E33" s="7">
        <v>3648</v>
      </c>
      <c r="F33" s="7">
        <v>53</v>
      </c>
      <c r="G33" s="7">
        <v>0</v>
      </c>
      <c r="H33" s="7">
        <v>0</v>
      </c>
      <c r="I33" s="7">
        <v>14</v>
      </c>
      <c r="J33" s="7">
        <v>0</v>
      </c>
      <c r="K33" s="7">
        <v>0</v>
      </c>
    </row>
    <row r="34" spans="1:11" ht="15.5" x14ac:dyDescent="0.35">
      <c r="A34" s="6" t="str">
        <f>"041204"</f>
        <v>041204</v>
      </c>
      <c r="B34" s="6" t="s">
        <v>42</v>
      </c>
      <c r="C34" s="7">
        <v>7401</v>
      </c>
      <c r="D34" s="7">
        <v>5933</v>
      </c>
      <c r="E34" s="7">
        <v>5866</v>
      </c>
      <c r="F34" s="7">
        <v>67</v>
      </c>
      <c r="G34" s="7">
        <v>0</v>
      </c>
      <c r="H34" s="7">
        <v>0</v>
      </c>
      <c r="I34" s="7">
        <v>15</v>
      </c>
      <c r="J34" s="7">
        <v>0</v>
      </c>
      <c r="K34" s="7">
        <v>0</v>
      </c>
    </row>
    <row r="35" spans="1:11" ht="15.5" x14ac:dyDescent="0.35">
      <c r="A35" s="6" t="str">
        <f>"041205"</f>
        <v>041205</v>
      </c>
      <c r="B35" s="6" t="s">
        <v>43</v>
      </c>
      <c r="C35" s="7">
        <v>5518</v>
      </c>
      <c r="D35" s="7">
        <v>4516</v>
      </c>
      <c r="E35" s="7">
        <v>4479</v>
      </c>
      <c r="F35" s="7">
        <v>35</v>
      </c>
      <c r="G35" s="7">
        <v>0</v>
      </c>
      <c r="H35" s="7">
        <v>0</v>
      </c>
      <c r="I35" s="7">
        <v>13</v>
      </c>
      <c r="J35" s="7">
        <v>0</v>
      </c>
      <c r="K35" s="7">
        <v>0</v>
      </c>
    </row>
    <row r="36" spans="1:11" ht="15.5" x14ac:dyDescent="0.35">
      <c r="A36" s="6" t="str">
        <f>"041206"</f>
        <v>041206</v>
      </c>
      <c r="B36" s="6" t="s">
        <v>44</v>
      </c>
      <c r="C36" s="7">
        <v>3890</v>
      </c>
      <c r="D36" s="7">
        <v>3145</v>
      </c>
      <c r="E36" s="7">
        <v>3120</v>
      </c>
      <c r="F36" s="7">
        <v>25</v>
      </c>
      <c r="G36" s="7">
        <v>0</v>
      </c>
      <c r="H36" s="7">
        <v>0</v>
      </c>
      <c r="I36" s="7">
        <v>7</v>
      </c>
      <c r="J36" s="7">
        <v>0</v>
      </c>
      <c r="K36" s="7">
        <v>0</v>
      </c>
    </row>
    <row r="37" spans="1:11" ht="15.5" x14ac:dyDescent="0.35">
      <c r="A37" s="4" t="s">
        <v>45</v>
      </c>
      <c r="B37" s="4"/>
      <c r="C37" s="5">
        <v>82002</v>
      </c>
      <c r="D37" s="5">
        <v>67163</v>
      </c>
      <c r="E37" s="5">
        <v>66414</v>
      </c>
      <c r="F37" s="5">
        <v>736</v>
      </c>
      <c r="G37" s="5">
        <v>4</v>
      </c>
      <c r="H37" s="5">
        <v>0</v>
      </c>
      <c r="I37" s="5">
        <v>300</v>
      </c>
      <c r="J37" s="5">
        <v>0</v>
      </c>
      <c r="K37" s="5">
        <v>0</v>
      </c>
    </row>
    <row r="38" spans="1:11" ht="15.5" x14ac:dyDescent="0.35">
      <c r="A38" s="6" t="str">
        <f>"041801"</f>
        <v>041801</v>
      </c>
      <c r="B38" s="6" t="s">
        <v>46</v>
      </c>
      <c r="C38" s="7">
        <v>3198</v>
      </c>
      <c r="D38" s="7">
        <v>2684</v>
      </c>
      <c r="E38" s="7">
        <v>2653</v>
      </c>
      <c r="F38" s="7">
        <v>31</v>
      </c>
      <c r="G38" s="7">
        <v>1</v>
      </c>
      <c r="H38" s="7">
        <v>0</v>
      </c>
      <c r="I38" s="7">
        <v>18</v>
      </c>
      <c r="J38" s="7">
        <v>0</v>
      </c>
      <c r="K38" s="7">
        <v>0</v>
      </c>
    </row>
    <row r="39" spans="1:11" ht="15.5" x14ac:dyDescent="0.35">
      <c r="A39" s="6" t="str">
        <f>"041802"</f>
        <v>041802</v>
      </c>
      <c r="B39" s="6" t="s">
        <v>47</v>
      </c>
      <c r="C39" s="7">
        <v>3351</v>
      </c>
      <c r="D39" s="7">
        <v>2740</v>
      </c>
      <c r="E39" s="7">
        <v>2703</v>
      </c>
      <c r="F39" s="7">
        <v>37</v>
      </c>
      <c r="G39" s="7">
        <v>0</v>
      </c>
      <c r="H39" s="7">
        <v>0</v>
      </c>
      <c r="I39" s="7">
        <v>28</v>
      </c>
      <c r="J39" s="7">
        <v>0</v>
      </c>
      <c r="K39" s="7">
        <v>0</v>
      </c>
    </row>
    <row r="40" spans="1:11" ht="15.5" x14ac:dyDescent="0.35">
      <c r="A40" s="6" t="str">
        <f>"041803"</f>
        <v>041803</v>
      </c>
      <c r="B40" s="6" t="s">
        <v>48</v>
      </c>
      <c r="C40" s="7">
        <v>3224</v>
      </c>
      <c r="D40" s="7">
        <v>2657</v>
      </c>
      <c r="E40" s="7">
        <v>2629</v>
      </c>
      <c r="F40" s="7">
        <v>28</v>
      </c>
      <c r="G40" s="7">
        <v>0</v>
      </c>
      <c r="H40" s="7">
        <v>0</v>
      </c>
      <c r="I40" s="7">
        <v>11</v>
      </c>
      <c r="J40" s="7">
        <v>0</v>
      </c>
      <c r="K40" s="7">
        <v>0</v>
      </c>
    </row>
    <row r="41" spans="1:11" ht="15.5" x14ac:dyDescent="0.35">
      <c r="A41" s="6" t="str">
        <f>"041804"</f>
        <v>041804</v>
      </c>
      <c r="B41" s="6" t="s">
        <v>49</v>
      </c>
      <c r="C41" s="7">
        <v>10717</v>
      </c>
      <c r="D41" s="7">
        <v>8826</v>
      </c>
      <c r="E41" s="7">
        <v>8759</v>
      </c>
      <c r="F41" s="7">
        <v>67</v>
      </c>
      <c r="G41" s="7">
        <v>0</v>
      </c>
      <c r="H41" s="7">
        <v>0</v>
      </c>
      <c r="I41" s="7">
        <v>15</v>
      </c>
      <c r="J41" s="7">
        <v>0</v>
      </c>
      <c r="K41" s="7">
        <v>0</v>
      </c>
    </row>
    <row r="42" spans="1:11" ht="15.5" x14ac:dyDescent="0.35">
      <c r="A42" s="6" t="str">
        <f>"041805"</f>
        <v>041805</v>
      </c>
      <c r="B42" s="6" t="s">
        <v>50</v>
      </c>
      <c r="C42" s="7">
        <v>7538</v>
      </c>
      <c r="D42" s="7">
        <v>6142</v>
      </c>
      <c r="E42" s="7">
        <v>6048</v>
      </c>
      <c r="F42" s="7">
        <v>94</v>
      </c>
      <c r="G42" s="7">
        <v>0</v>
      </c>
      <c r="H42" s="7">
        <v>0</v>
      </c>
      <c r="I42" s="7">
        <v>57</v>
      </c>
      <c r="J42" s="7">
        <v>0</v>
      </c>
      <c r="K42" s="7">
        <v>0</v>
      </c>
    </row>
    <row r="43" spans="1:11" ht="15.5" x14ac:dyDescent="0.35">
      <c r="A43" s="6" t="str">
        <f>"041806"</f>
        <v>041806</v>
      </c>
      <c r="B43" s="6" t="s">
        <v>51</v>
      </c>
      <c r="C43" s="7">
        <v>5484</v>
      </c>
      <c r="D43" s="7">
        <v>4568</v>
      </c>
      <c r="E43" s="7">
        <v>4532</v>
      </c>
      <c r="F43" s="7">
        <v>36</v>
      </c>
      <c r="G43" s="7">
        <v>0</v>
      </c>
      <c r="H43" s="7">
        <v>0</v>
      </c>
      <c r="I43" s="7">
        <v>15</v>
      </c>
      <c r="J43" s="7">
        <v>0</v>
      </c>
      <c r="K43" s="7">
        <v>0</v>
      </c>
    </row>
    <row r="44" spans="1:11" ht="15.5" x14ac:dyDescent="0.35">
      <c r="A44" s="6" t="str">
        <f>"041807"</f>
        <v>041807</v>
      </c>
      <c r="B44" s="6" t="s">
        <v>52</v>
      </c>
      <c r="C44" s="7">
        <v>10027</v>
      </c>
      <c r="D44" s="7">
        <v>8069</v>
      </c>
      <c r="E44" s="7">
        <v>7965</v>
      </c>
      <c r="F44" s="7">
        <v>104</v>
      </c>
      <c r="G44" s="7">
        <v>0</v>
      </c>
      <c r="H44" s="7">
        <v>0</v>
      </c>
      <c r="I44" s="7">
        <v>20</v>
      </c>
      <c r="J44" s="7">
        <v>0</v>
      </c>
      <c r="K44" s="7">
        <v>0</v>
      </c>
    </row>
    <row r="45" spans="1:11" ht="15.5" x14ac:dyDescent="0.35">
      <c r="A45" s="6" t="str">
        <f>"041808"</f>
        <v>041808</v>
      </c>
      <c r="B45" s="6" t="s">
        <v>53</v>
      </c>
      <c r="C45" s="7">
        <v>7266</v>
      </c>
      <c r="D45" s="7">
        <v>5882</v>
      </c>
      <c r="E45" s="7">
        <v>5832</v>
      </c>
      <c r="F45" s="7">
        <v>50</v>
      </c>
      <c r="G45" s="7">
        <v>2</v>
      </c>
      <c r="H45" s="7">
        <v>0</v>
      </c>
      <c r="I45" s="7">
        <v>54</v>
      </c>
      <c r="J45" s="7">
        <v>0</v>
      </c>
      <c r="K45" s="7">
        <v>0</v>
      </c>
    </row>
    <row r="46" spans="1:11" ht="15.5" x14ac:dyDescent="0.35">
      <c r="A46" s="6" t="str">
        <f>"041809"</f>
        <v>041809</v>
      </c>
      <c r="B46" s="6" t="s">
        <v>54</v>
      </c>
      <c r="C46" s="7">
        <v>3895</v>
      </c>
      <c r="D46" s="7">
        <v>3180</v>
      </c>
      <c r="E46" s="7">
        <v>3122</v>
      </c>
      <c r="F46" s="7">
        <v>58</v>
      </c>
      <c r="G46" s="7">
        <v>1</v>
      </c>
      <c r="H46" s="7">
        <v>0</v>
      </c>
      <c r="I46" s="7">
        <v>14</v>
      </c>
      <c r="J46" s="7">
        <v>0</v>
      </c>
      <c r="K46" s="7">
        <v>0</v>
      </c>
    </row>
    <row r="47" spans="1:11" ht="15.5" x14ac:dyDescent="0.35">
      <c r="A47" s="6" t="str">
        <f>"041810"</f>
        <v>041810</v>
      </c>
      <c r="B47" s="6" t="s">
        <v>55</v>
      </c>
      <c r="C47" s="7">
        <v>4412</v>
      </c>
      <c r="D47" s="7">
        <v>3628</v>
      </c>
      <c r="E47" s="7">
        <v>3587</v>
      </c>
      <c r="F47" s="7">
        <v>41</v>
      </c>
      <c r="G47" s="7">
        <v>0</v>
      </c>
      <c r="H47" s="7">
        <v>0</v>
      </c>
      <c r="I47" s="7">
        <v>7</v>
      </c>
      <c r="J47" s="7">
        <v>0</v>
      </c>
      <c r="K47" s="7">
        <v>0</v>
      </c>
    </row>
    <row r="48" spans="1:11" ht="15.5" x14ac:dyDescent="0.35">
      <c r="A48" s="6" t="str">
        <f>"041811"</f>
        <v>041811</v>
      </c>
      <c r="B48" s="6" t="s">
        <v>56</v>
      </c>
      <c r="C48" s="7">
        <v>6684</v>
      </c>
      <c r="D48" s="7">
        <v>5526</v>
      </c>
      <c r="E48" s="7">
        <v>5458</v>
      </c>
      <c r="F48" s="7">
        <v>55</v>
      </c>
      <c r="G48" s="7">
        <v>0</v>
      </c>
      <c r="H48" s="7">
        <v>0</v>
      </c>
      <c r="I48" s="7">
        <v>20</v>
      </c>
      <c r="J48" s="7">
        <v>0</v>
      </c>
      <c r="K48" s="7">
        <v>0</v>
      </c>
    </row>
    <row r="49" spans="1:11" ht="15.5" x14ac:dyDescent="0.35">
      <c r="A49" s="6" t="str">
        <f>"041812"</f>
        <v>041812</v>
      </c>
      <c r="B49" s="6" t="s">
        <v>57</v>
      </c>
      <c r="C49" s="7">
        <v>8772</v>
      </c>
      <c r="D49" s="7">
        <v>7267</v>
      </c>
      <c r="E49" s="7">
        <v>7222</v>
      </c>
      <c r="F49" s="7">
        <v>45</v>
      </c>
      <c r="G49" s="7">
        <v>0</v>
      </c>
      <c r="H49" s="7">
        <v>0</v>
      </c>
      <c r="I49" s="7">
        <v>16</v>
      </c>
      <c r="J49" s="7">
        <v>0</v>
      </c>
      <c r="K49" s="7">
        <v>0</v>
      </c>
    </row>
    <row r="50" spans="1:11" ht="15.5" x14ac:dyDescent="0.35">
      <c r="A50" s="6" t="str">
        <f>"041813"</f>
        <v>041813</v>
      </c>
      <c r="B50" s="6" t="s">
        <v>58</v>
      </c>
      <c r="C50" s="7">
        <v>7434</v>
      </c>
      <c r="D50" s="7">
        <v>5994</v>
      </c>
      <c r="E50" s="7">
        <v>5904</v>
      </c>
      <c r="F50" s="7">
        <v>90</v>
      </c>
      <c r="G50" s="7">
        <v>0</v>
      </c>
      <c r="H50" s="7">
        <v>0</v>
      </c>
      <c r="I50" s="7">
        <v>25</v>
      </c>
      <c r="J50" s="7">
        <v>0</v>
      </c>
      <c r="K50" s="7">
        <v>0</v>
      </c>
    </row>
    <row r="51" spans="1:11" ht="15.5" x14ac:dyDescent="0.35">
      <c r="A51" s="6" t="s">
        <v>59</v>
      </c>
      <c r="B51" s="6"/>
      <c r="C51" s="7"/>
      <c r="D51" s="7"/>
      <c r="E51" s="7"/>
      <c r="F51" s="7"/>
      <c r="G51" s="7"/>
      <c r="H51" s="7"/>
      <c r="I51" s="7"/>
      <c r="J51" s="7"/>
      <c r="K51" s="7"/>
    </row>
    <row r="52" spans="1:11" ht="15.5" x14ac:dyDescent="0.35">
      <c r="A52" s="6" t="str">
        <f>"046401"</f>
        <v>046401</v>
      </c>
      <c r="B52" s="6" t="s">
        <v>60</v>
      </c>
      <c r="C52" s="7">
        <v>92097</v>
      </c>
      <c r="D52" s="7">
        <v>78463</v>
      </c>
      <c r="E52" s="7">
        <v>77878</v>
      </c>
      <c r="F52" s="7">
        <v>585</v>
      </c>
      <c r="G52" s="7">
        <v>3</v>
      </c>
      <c r="H52" s="7">
        <v>1</v>
      </c>
      <c r="I52" s="7">
        <v>220</v>
      </c>
      <c r="J52" s="7">
        <v>0</v>
      </c>
      <c r="K52" s="7">
        <v>0</v>
      </c>
    </row>
    <row r="53" spans="1:11" ht="15.5" x14ac:dyDescent="0.35">
      <c r="A53" s="1" t="s">
        <v>61</v>
      </c>
      <c r="B53" s="1"/>
      <c r="C53" s="2">
        <v>366059</v>
      </c>
      <c r="D53" s="2">
        <v>302508</v>
      </c>
      <c r="E53" s="2">
        <v>299340</v>
      </c>
      <c r="F53" s="2">
        <v>3147</v>
      </c>
      <c r="G53" s="2">
        <v>13</v>
      </c>
      <c r="H53" s="2">
        <v>2</v>
      </c>
      <c r="I53" s="2">
        <v>1108</v>
      </c>
      <c r="J53" s="2">
        <v>0</v>
      </c>
      <c r="K53" s="2">
        <v>0</v>
      </c>
    </row>
  </sheetData>
  <pageMargins left="0.7" right="0.7" top="0.75" bottom="0.75" header="0.3" footer="0.3"/>
  <pageSetup paperSize="8" scale="82" orientation="landscape" r:id="rId1"/>
  <headerFooter>
    <oddHeader>&amp;C&amp;"-,Pogrubiony"Rejest wyborców według stanu na dzień 30 czerwca 2025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Jóźwiak</dc:creator>
  <cp:lastModifiedBy>Tomasz Jozwiak</cp:lastModifiedBy>
  <cp:lastPrinted>2025-07-10T09:52:33Z</cp:lastPrinted>
  <dcterms:created xsi:type="dcterms:W3CDTF">2025-07-10T09:53:03Z</dcterms:created>
  <dcterms:modified xsi:type="dcterms:W3CDTF">2025-07-10T09:53:03Z</dcterms:modified>
</cp:coreProperties>
</file>