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J\w kadencji\strona\"/>
    </mc:Choice>
  </mc:AlternateContent>
  <xr:revisionPtr revIDLastSave="0" documentId="8_{1521C785-9101-47F9-8D62-1D6D380BCC7A}" xr6:coauthVersionLast="36" xr6:coauthVersionMax="36" xr10:uidLastSave="{00000000-0000-0000-0000-000000000000}"/>
  <bookViews>
    <workbookView xWindow="0" yWindow="0" windowWidth="57600" windowHeight="26205"/>
  </bookViews>
  <sheets>
    <sheet name="rejestr_wyborcow_2024_kw_4_2025" sheetId="1" r:id="rId1"/>
  </sheets>
  <definedNames>
    <definedName name="_xlnm.Print_Titles" localSheetId="0">rejestr_wyborcow_2024_kw_4_2025!$1:$1</definedName>
  </definedName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3" i="1"/>
  <c r="A14" i="1"/>
  <c r="A15" i="1"/>
  <c r="A16" i="1"/>
  <c r="A17" i="1"/>
  <c r="A18" i="1"/>
  <c r="A19" i="1"/>
  <c r="A20" i="1"/>
  <c r="A21" i="1"/>
  <c r="A23" i="1"/>
  <c r="A24" i="1"/>
  <c r="A25" i="1"/>
  <c r="A26" i="1"/>
  <c r="A27" i="1"/>
  <c r="A28" i="1"/>
  <c r="A29" i="1"/>
  <c r="A31" i="1"/>
  <c r="A32" i="1"/>
  <c r="A33" i="1"/>
  <c r="A34" i="1"/>
  <c r="A35" i="1"/>
  <c r="A36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2" i="1"/>
</calcChain>
</file>

<file path=xl/sharedStrings.xml><?xml version="1.0" encoding="utf-8"?>
<sst xmlns="http://schemas.openxmlformats.org/spreadsheetml/2006/main" count="63" uniqueCount="63">
  <si>
    <t>Kod TERYT</t>
  </si>
  <si>
    <t>Gmina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</si>
  <si>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</si>
  <si>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</si>
  <si>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</si>
  <si>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</si>
  <si>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</si>
  <si>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</si>
  <si>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</si>
  <si>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</si>
  <si>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</si>
  <si>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aleksandrowski</t>
  </si>
  <si>
    <t>m. Aleksandrów Kujawski</t>
  </si>
  <si>
    <t>m. Ciechocinek</t>
  </si>
  <si>
    <t>m. Nieszawa</t>
  </si>
  <si>
    <t>gm. Aleksandrów Kujawski</t>
  </si>
  <si>
    <t>gm. Bądkowo</t>
  </si>
  <si>
    <t>gm. Koneck</t>
  </si>
  <si>
    <t>gm. Raciążek</t>
  </si>
  <si>
    <t>gm. Waganiec</t>
  </si>
  <si>
    <t>gm. Zakrzewo</t>
  </si>
  <si>
    <t>Powiat lipnowski</t>
  </si>
  <si>
    <t>m. Lipno</t>
  </si>
  <si>
    <t>gm. Bobrowniki</t>
  </si>
  <si>
    <t>gm. Chrostkowo</t>
  </si>
  <si>
    <t>gm. Dobrzyń nad Wisłą</t>
  </si>
  <si>
    <t>gm. Kikół</t>
  </si>
  <si>
    <t>gm. Lipno</t>
  </si>
  <si>
    <t>gm. Skępe</t>
  </si>
  <si>
    <t>gm. Tłuchowo</t>
  </si>
  <si>
    <t>gm. Wielgie</t>
  </si>
  <si>
    <t>Powiat radziejowski</t>
  </si>
  <si>
    <t>m. Radziejów</t>
  </si>
  <si>
    <t>gm. Bytoń</t>
  </si>
  <si>
    <t>gm. Dobre</t>
  </si>
  <si>
    <t>gm. Osięciny</t>
  </si>
  <si>
    <t>gm. Piotrków Kujawski</t>
  </si>
  <si>
    <t>gm. Radziejów</t>
  </si>
  <si>
    <t>gm. Topólka</t>
  </si>
  <si>
    <t>Powiat rypiński</t>
  </si>
  <si>
    <t>m. Rypin</t>
  </si>
  <si>
    <t>gm. Brzuze</t>
  </si>
  <si>
    <t>gm. Rogowo</t>
  </si>
  <si>
    <t>gm. Rypin</t>
  </si>
  <si>
    <t>gm. Skrwilno</t>
  </si>
  <si>
    <t>gm. Wąpielsk</t>
  </si>
  <si>
    <t>Powiat włocławski</t>
  </si>
  <si>
    <t>m. Kowal</t>
  </si>
  <si>
    <t>gm. Baruchowo</t>
  </si>
  <si>
    <t>gm. Boniewo</t>
  </si>
  <si>
    <t>gm. Brześć Kujawski</t>
  </si>
  <si>
    <t>gm. Choceń</t>
  </si>
  <si>
    <t>gm. Chodecz</t>
  </si>
  <si>
    <t>gm. Fabianki</t>
  </si>
  <si>
    <t>gm. Izbica Kujawska</t>
  </si>
  <si>
    <t>gm. Kowal</t>
  </si>
  <si>
    <t>gm. Lubanie</t>
  </si>
  <si>
    <t>gm. Lubień Kujawski</t>
  </si>
  <si>
    <t>gm. Lubraniec</t>
  </si>
  <si>
    <t>gm. Włocławek</t>
  </si>
  <si>
    <t>Miasto na prawach powiatu</t>
  </si>
  <si>
    <t>m. Włocławek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</si>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</sst>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horizontal="center" vertical="center" wrapText="1"/>
    </xf>
    <xf numFmtId="0" fontId="19" fillId="33" borderId="10" xfId="0" applyFont="1" applyFill="1" applyBorder="1"/>
    <xf numFmtId="0" fontId="16" fillId="0" borderId="0" xfId="0" applyFont="1"/>
    <xf numFmtId="0" fontId="19" fillId="34" borderId="10" xfId="0" applyFont="1" applyFill="1" applyBorder="1"/>
    <xf numFmtId="3" fontId="19" fillId="34" borderId="10" xfId="0" applyNumberFormat="1" applyFont="1" applyFill="1" applyBorder="1"/>
    <xf numFmtId="3" fontId="20" fillId="33" borderId="10" xfId="0" applyNumberFormat="1" applyFont="1" applyFill="1" applyBorder="1"/>
    <xf numFmtId="3" fontId="21" fillId="0" borderId="10" xfId="0" applyNumberFormat="1" applyFont="1" applyBorder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C1" sqref="C1"/>
    </sheetView>
  </sheetViews>
  <sheetFormatPr defaultRowHeight="15" x14ac:dyDescent="0.25"/>
  <cols>
    <col min="2" max="2" width="25.7109375" bestFit="1" customWidth="1"/>
    <col min="3" max="3" width="12.5703125" customWidth="1"/>
    <col min="4" max="4" width="12.140625" customWidth="1"/>
    <col min="5" max="5" width="21.5703125" customWidth="1"/>
    <col min="6" max="6" width="20.140625" customWidth="1"/>
    <col min="7" max="7" width="18.5703125" customWidth="1"/>
    <col min="8" max="8" width="17" customWidth="1"/>
    <col min="9" max="9" width="16.5703125" customWidth="1"/>
    <col min="10" max="10" width="18.85546875" customWidth="1"/>
    <col min="11" max="11" width="22.5703125" customWidth="1"/>
  </cols>
  <sheetData>
    <row r="1" spans="1:11" ht="94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s="4" customFormat="1" ht="18.75" x14ac:dyDescent="0.3">
      <c r="A2" s="3" t="s">
        <v>11</v>
      </c>
      <c r="B2" s="3"/>
      <c r="C2" s="7">
        <v>51838</v>
      </c>
      <c r="D2" s="7">
        <v>42552</v>
      </c>
      <c r="E2" s="7">
        <v>42050</v>
      </c>
      <c r="F2" s="7">
        <v>502</v>
      </c>
      <c r="G2" s="7">
        <v>3</v>
      </c>
      <c r="H2" s="7">
        <v>0</v>
      </c>
      <c r="I2" s="7">
        <v>174</v>
      </c>
      <c r="J2" s="7">
        <v>0</v>
      </c>
      <c r="K2" s="7">
        <v>0</v>
      </c>
    </row>
    <row r="3" spans="1:11" ht="18.75" x14ac:dyDescent="0.3">
      <c r="A3" s="1" t="str">
        <f>"040101"</f>
        <v>040101</v>
      </c>
      <c r="B3" s="1" t="s">
        <v>12</v>
      </c>
      <c r="C3" s="8">
        <v>11026</v>
      </c>
      <c r="D3" s="8">
        <v>9113</v>
      </c>
      <c r="E3" s="8">
        <v>9052</v>
      </c>
      <c r="F3" s="8">
        <v>61</v>
      </c>
      <c r="G3" s="8">
        <v>0</v>
      </c>
      <c r="H3" s="8">
        <v>0</v>
      </c>
      <c r="I3" s="8">
        <v>21</v>
      </c>
      <c r="J3" s="8">
        <v>0</v>
      </c>
      <c r="K3" s="8">
        <v>0</v>
      </c>
    </row>
    <row r="4" spans="1:11" ht="18.75" x14ac:dyDescent="0.3">
      <c r="A4" s="1" t="str">
        <f>"040102"</f>
        <v>040102</v>
      </c>
      <c r="B4" s="1" t="s">
        <v>13</v>
      </c>
      <c r="C4" s="8">
        <v>9422</v>
      </c>
      <c r="D4" s="8">
        <v>8041</v>
      </c>
      <c r="E4" s="8">
        <v>7933</v>
      </c>
      <c r="F4" s="8">
        <v>108</v>
      </c>
      <c r="G4" s="8">
        <v>0</v>
      </c>
      <c r="H4" s="8">
        <v>0</v>
      </c>
      <c r="I4" s="8">
        <v>22</v>
      </c>
      <c r="J4" s="8">
        <v>0</v>
      </c>
      <c r="K4" s="8">
        <v>0</v>
      </c>
    </row>
    <row r="5" spans="1:11" ht="18.75" x14ac:dyDescent="0.3">
      <c r="A5" s="1" t="str">
        <f>"040103"</f>
        <v>040103</v>
      </c>
      <c r="B5" s="1" t="s">
        <v>14</v>
      </c>
      <c r="C5" s="8">
        <v>1815</v>
      </c>
      <c r="D5" s="8">
        <v>1522</v>
      </c>
      <c r="E5" s="8">
        <v>1451</v>
      </c>
      <c r="F5" s="8">
        <v>71</v>
      </c>
      <c r="G5" s="8">
        <v>1</v>
      </c>
      <c r="H5" s="8">
        <v>0</v>
      </c>
      <c r="I5" s="8">
        <v>3</v>
      </c>
      <c r="J5" s="8">
        <v>0</v>
      </c>
      <c r="K5" s="8">
        <v>0</v>
      </c>
    </row>
    <row r="6" spans="1:11" ht="18.75" x14ac:dyDescent="0.3">
      <c r="A6" s="1" t="str">
        <f>"040104"</f>
        <v>040104</v>
      </c>
      <c r="B6" s="1" t="s">
        <v>15</v>
      </c>
      <c r="C6" s="8">
        <v>11712</v>
      </c>
      <c r="D6" s="8">
        <v>9335</v>
      </c>
      <c r="E6" s="8">
        <v>9247</v>
      </c>
      <c r="F6" s="8">
        <v>88</v>
      </c>
      <c r="G6" s="8">
        <v>2</v>
      </c>
      <c r="H6" s="8">
        <v>0</v>
      </c>
      <c r="I6" s="8">
        <v>62</v>
      </c>
      <c r="J6" s="8">
        <v>0</v>
      </c>
      <c r="K6" s="8">
        <v>0</v>
      </c>
    </row>
    <row r="7" spans="1:11" ht="18.75" x14ac:dyDescent="0.3">
      <c r="A7" s="1" t="str">
        <f>"040105"</f>
        <v>040105</v>
      </c>
      <c r="B7" s="1" t="s">
        <v>16</v>
      </c>
      <c r="C7" s="8">
        <v>4066</v>
      </c>
      <c r="D7" s="8">
        <v>3320</v>
      </c>
      <c r="E7" s="8">
        <v>3286</v>
      </c>
      <c r="F7" s="8">
        <v>34</v>
      </c>
      <c r="G7" s="8">
        <v>0</v>
      </c>
      <c r="H7" s="8">
        <v>0</v>
      </c>
      <c r="I7" s="8">
        <v>5</v>
      </c>
      <c r="J7" s="8">
        <v>0</v>
      </c>
      <c r="K7" s="8">
        <v>0</v>
      </c>
    </row>
    <row r="8" spans="1:11" ht="18.75" x14ac:dyDescent="0.3">
      <c r="A8" s="1" t="str">
        <f>"040106"</f>
        <v>040106</v>
      </c>
      <c r="B8" s="1" t="s">
        <v>17</v>
      </c>
      <c r="C8" s="8">
        <v>3044</v>
      </c>
      <c r="D8" s="8">
        <v>2513</v>
      </c>
      <c r="E8" s="8">
        <v>2503</v>
      </c>
      <c r="F8" s="8">
        <v>10</v>
      </c>
      <c r="G8" s="8">
        <v>0</v>
      </c>
      <c r="H8" s="8">
        <v>0</v>
      </c>
      <c r="I8" s="8">
        <v>4</v>
      </c>
      <c r="J8" s="8">
        <v>0</v>
      </c>
      <c r="K8" s="8">
        <v>0</v>
      </c>
    </row>
    <row r="9" spans="1:11" ht="18.75" x14ac:dyDescent="0.3">
      <c r="A9" s="1" t="str">
        <f>"040107"</f>
        <v>040107</v>
      </c>
      <c r="B9" s="1" t="s">
        <v>18</v>
      </c>
      <c r="C9" s="8">
        <v>3039</v>
      </c>
      <c r="D9" s="8">
        <v>2482</v>
      </c>
      <c r="E9" s="8">
        <v>2431</v>
      </c>
      <c r="F9" s="8">
        <v>51</v>
      </c>
      <c r="G9" s="8">
        <v>0</v>
      </c>
      <c r="H9" s="8">
        <v>0</v>
      </c>
      <c r="I9" s="8">
        <v>19</v>
      </c>
      <c r="J9" s="8">
        <v>0</v>
      </c>
      <c r="K9" s="8">
        <v>0</v>
      </c>
    </row>
    <row r="10" spans="1:11" ht="18.75" x14ac:dyDescent="0.3">
      <c r="A10" s="1" t="str">
        <f>"040108"</f>
        <v>040108</v>
      </c>
      <c r="B10" s="1" t="s">
        <v>19</v>
      </c>
      <c r="C10" s="8">
        <v>4361</v>
      </c>
      <c r="D10" s="8">
        <v>3524</v>
      </c>
      <c r="E10" s="8">
        <v>3463</v>
      </c>
      <c r="F10" s="8">
        <v>61</v>
      </c>
      <c r="G10" s="8">
        <v>0</v>
      </c>
      <c r="H10" s="8">
        <v>0</v>
      </c>
      <c r="I10" s="8">
        <v>5</v>
      </c>
      <c r="J10" s="8">
        <v>0</v>
      </c>
      <c r="K10" s="8">
        <v>0</v>
      </c>
    </row>
    <row r="11" spans="1:11" ht="18.75" x14ac:dyDescent="0.3">
      <c r="A11" s="1" t="str">
        <f>"040109"</f>
        <v>040109</v>
      </c>
      <c r="B11" s="1" t="s">
        <v>20</v>
      </c>
      <c r="C11" s="8">
        <v>3353</v>
      </c>
      <c r="D11" s="8">
        <v>2702</v>
      </c>
      <c r="E11" s="8">
        <v>2684</v>
      </c>
      <c r="F11" s="8">
        <v>18</v>
      </c>
      <c r="G11" s="8">
        <v>0</v>
      </c>
      <c r="H11" s="8">
        <v>0</v>
      </c>
      <c r="I11" s="8">
        <v>33</v>
      </c>
      <c r="J11" s="8">
        <v>0</v>
      </c>
      <c r="K11" s="8">
        <v>0</v>
      </c>
    </row>
    <row r="12" spans="1:11" s="4" customFormat="1" ht="18.75" x14ac:dyDescent="0.3">
      <c r="A12" s="3" t="s">
        <v>21</v>
      </c>
      <c r="B12" s="3"/>
      <c r="C12" s="7">
        <v>62012</v>
      </c>
      <c r="D12" s="7">
        <v>49928</v>
      </c>
      <c r="E12" s="7">
        <v>49162</v>
      </c>
      <c r="F12" s="7">
        <v>766</v>
      </c>
      <c r="G12" s="7">
        <v>2</v>
      </c>
      <c r="H12" s="7">
        <v>0</v>
      </c>
      <c r="I12" s="7">
        <v>195</v>
      </c>
      <c r="J12" s="7">
        <v>0</v>
      </c>
      <c r="K12" s="7">
        <v>0</v>
      </c>
    </row>
    <row r="13" spans="1:11" ht="18.75" x14ac:dyDescent="0.3">
      <c r="A13" s="1" t="str">
        <f>"040801"</f>
        <v>040801</v>
      </c>
      <c r="B13" s="1" t="s">
        <v>22</v>
      </c>
      <c r="C13" s="8">
        <v>12665</v>
      </c>
      <c r="D13" s="8">
        <v>10453</v>
      </c>
      <c r="E13" s="8">
        <v>10303</v>
      </c>
      <c r="F13" s="8">
        <v>150</v>
      </c>
      <c r="G13" s="8">
        <v>0</v>
      </c>
      <c r="H13" s="8">
        <v>0</v>
      </c>
      <c r="I13" s="8">
        <v>28</v>
      </c>
      <c r="J13" s="8">
        <v>0</v>
      </c>
      <c r="K13" s="8">
        <v>0</v>
      </c>
    </row>
    <row r="14" spans="1:11" ht="18.75" x14ac:dyDescent="0.3">
      <c r="A14" s="1" t="str">
        <f>"040802"</f>
        <v>040802</v>
      </c>
      <c r="B14" s="1" t="s">
        <v>23</v>
      </c>
      <c r="C14" s="8">
        <v>3049</v>
      </c>
      <c r="D14" s="8">
        <v>2427</v>
      </c>
      <c r="E14" s="8">
        <v>2370</v>
      </c>
      <c r="F14" s="8">
        <v>57</v>
      </c>
      <c r="G14" s="8">
        <v>0</v>
      </c>
      <c r="H14" s="8">
        <v>0</v>
      </c>
      <c r="I14" s="8">
        <v>9</v>
      </c>
      <c r="J14" s="8">
        <v>0</v>
      </c>
      <c r="K14" s="8">
        <v>0</v>
      </c>
    </row>
    <row r="15" spans="1:11" ht="18.75" x14ac:dyDescent="0.3">
      <c r="A15" s="1" t="str">
        <f>"040803"</f>
        <v>040803</v>
      </c>
      <c r="B15" s="1" t="s">
        <v>24</v>
      </c>
      <c r="C15" s="8">
        <v>2795</v>
      </c>
      <c r="D15" s="8">
        <v>2268</v>
      </c>
      <c r="E15" s="8">
        <v>2211</v>
      </c>
      <c r="F15" s="8">
        <v>57</v>
      </c>
      <c r="G15" s="8">
        <v>0</v>
      </c>
      <c r="H15" s="8">
        <v>0</v>
      </c>
      <c r="I15" s="8">
        <v>3</v>
      </c>
      <c r="J15" s="8">
        <v>0</v>
      </c>
      <c r="K15" s="8">
        <v>0</v>
      </c>
    </row>
    <row r="16" spans="1:11" ht="18.75" x14ac:dyDescent="0.3">
      <c r="A16" s="1" t="str">
        <f>"040804"</f>
        <v>040804</v>
      </c>
      <c r="B16" s="1" t="s">
        <v>25</v>
      </c>
      <c r="C16" s="8">
        <v>7109</v>
      </c>
      <c r="D16" s="8">
        <v>5840</v>
      </c>
      <c r="E16" s="8">
        <v>5780</v>
      </c>
      <c r="F16" s="8">
        <v>60</v>
      </c>
      <c r="G16" s="8">
        <v>0</v>
      </c>
      <c r="H16" s="8">
        <v>0</v>
      </c>
      <c r="I16" s="8">
        <v>7</v>
      </c>
      <c r="J16" s="8">
        <v>0</v>
      </c>
      <c r="K16" s="8">
        <v>0</v>
      </c>
    </row>
    <row r="17" spans="1:11" ht="18.75" x14ac:dyDescent="0.3">
      <c r="A17" s="1" t="str">
        <f>"040805"</f>
        <v>040805</v>
      </c>
      <c r="B17" s="1" t="s">
        <v>26</v>
      </c>
      <c r="C17" s="8">
        <v>6731</v>
      </c>
      <c r="D17" s="8">
        <v>5424</v>
      </c>
      <c r="E17" s="8">
        <v>5375</v>
      </c>
      <c r="F17" s="8">
        <v>49</v>
      </c>
      <c r="G17" s="8">
        <v>0</v>
      </c>
      <c r="H17" s="8">
        <v>0</v>
      </c>
      <c r="I17" s="8">
        <v>10</v>
      </c>
      <c r="J17" s="8">
        <v>0</v>
      </c>
      <c r="K17" s="8">
        <v>0</v>
      </c>
    </row>
    <row r="18" spans="1:11" ht="18.75" x14ac:dyDescent="0.3">
      <c r="A18" s="1" t="str">
        <f>"040806"</f>
        <v>040806</v>
      </c>
      <c r="B18" s="1" t="s">
        <v>27</v>
      </c>
      <c r="C18" s="8">
        <v>11372</v>
      </c>
      <c r="D18" s="8">
        <v>9029</v>
      </c>
      <c r="E18" s="8">
        <v>8937</v>
      </c>
      <c r="F18" s="8">
        <v>92</v>
      </c>
      <c r="G18" s="8">
        <v>0</v>
      </c>
      <c r="H18" s="8">
        <v>0</v>
      </c>
      <c r="I18" s="8">
        <v>25</v>
      </c>
      <c r="J18" s="8">
        <v>0</v>
      </c>
      <c r="K18" s="8">
        <v>0</v>
      </c>
    </row>
    <row r="19" spans="1:11" ht="18.75" x14ac:dyDescent="0.3">
      <c r="A19" s="1" t="str">
        <f>"040807"</f>
        <v>040807</v>
      </c>
      <c r="B19" s="1" t="s">
        <v>28</v>
      </c>
      <c r="C19" s="8">
        <v>7119</v>
      </c>
      <c r="D19" s="8">
        <v>5747</v>
      </c>
      <c r="E19" s="8">
        <v>5644</v>
      </c>
      <c r="F19" s="8">
        <v>103</v>
      </c>
      <c r="G19" s="8">
        <v>1</v>
      </c>
      <c r="H19" s="8">
        <v>0</v>
      </c>
      <c r="I19" s="8">
        <v>23</v>
      </c>
      <c r="J19" s="8">
        <v>0</v>
      </c>
      <c r="K19" s="8">
        <v>0</v>
      </c>
    </row>
    <row r="20" spans="1:11" ht="18.75" x14ac:dyDescent="0.3">
      <c r="A20" s="1" t="str">
        <f>"040808"</f>
        <v>040808</v>
      </c>
      <c r="B20" s="1" t="s">
        <v>29</v>
      </c>
      <c r="C20" s="8">
        <v>4561</v>
      </c>
      <c r="D20" s="8">
        <v>3624</v>
      </c>
      <c r="E20" s="8">
        <v>3547</v>
      </c>
      <c r="F20" s="8">
        <v>77</v>
      </c>
      <c r="G20" s="8">
        <v>0</v>
      </c>
      <c r="H20" s="8">
        <v>0</v>
      </c>
      <c r="I20" s="8">
        <v>9</v>
      </c>
      <c r="J20" s="8">
        <v>0</v>
      </c>
      <c r="K20" s="8">
        <v>0</v>
      </c>
    </row>
    <row r="21" spans="1:11" ht="18.75" x14ac:dyDescent="0.3">
      <c r="A21" s="1" t="str">
        <f>"040809"</f>
        <v>040809</v>
      </c>
      <c r="B21" s="1" t="s">
        <v>30</v>
      </c>
      <c r="C21" s="8">
        <v>6611</v>
      </c>
      <c r="D21" s="8">
        <v>5116</v>
      </c>
      <c r="E21" s="8">
        <v>4995</v>
      </c>
      <c r="F21" s="8">
        <v>121</v>
      </c>
      <c r="G21" s="8">
        <v>1</v>
      </c>
      <c r="H21" s="8">
        <v>0</v>
      </c>
      <c r="I21" s="8">
        <v>81</v>
      </c>
      <c r="J21" s="8">
        <v>0</v>
      </c>
      <c r="K21" s="8">
        <v>0</v>
      </c>
    </row>
    <row r="22" spans="1:11" s="4" customFormat="1" ht="18.75" x14ac:dyDescent="0.3">
      <c r="A22" s="3" t="s">
        <v>31</v>
      </c>
      <c r="B22" s="3"/>
      <c r="C22" s="7">
        <v>38106</v>
      </c>
      <c r="D22" s="7">
        <v>31492</v>
      </c>
      <c r="E22" s="7">
        <v>31173</v>
      </c>
      <c r="F22" s="7">
        <v>319</v>
      </c>
      <c r="G22" s="7">
        <v>1</v>
      </c>
      <c r="H22" s="7">
        <v>1</v>
      </c>
      <c r="I22" s="7">
        <v>100</v>
      </c>
      <c r="J22" s="7">
        <v>0</v>
      </c>
      <c r="K22" s="7">
        <v>0</v>
      </c>
    </row>
    <row r="23" spans="1:11" ht="18.75" x14ac:dyDescent="0.3">
      <c r="A23" s="1" t="str">
        <f>"041101"</f>
        <v>041101</v>
      </c>
      <c r="B23" s="1" t="s">
        <v>32</v>
      </c>
      <c r="C23" s="8">
        <v>4915</v>
      </c>
      <c r="D23" s="8">
        <v>4224</v>
      </c>
      <c r="E23" s="8">
        <v>4191</v>
      </c>
      <c r="F23" s="8">
        <v>33</v>
      </c>
      <c r="G23" s="8">
        <v>0</v>
      </c>
      <c r="H23" s="8">
        <v>0</v>
      </c>
      <c r="I23" s="8">
        <v>14</v>
      </c>
      <c r="J23" s="8">
        <v>0</v>
      </c>
      <c r="K23" s="8">
        <v>0</v>
      </c>
    </row>
    <row r="24" spans="1:11" ht="18.75" x14ac:dyDescent="0.3">
      <c r="A24" s="1" t="str">
        <f>"041102"</f>
        <v>041102</v>
      </c>
      <c r="B24" s="1" t="s">
        <v>33</v>
      </c>
      <c r="C24" s="8">
        <v>3314</v>
      </c>
      <c r="D24" s="8">
        <v>2690</v>
      </c>
      <c r="E24" s="8">
        <v>2650</v>
      </c>
      <c r="F24" s="8">
        <v>40</v>
      </c>
      <c r="G24" s="8">
        <v>0</v>
      </c>
      <c r="H24" s="8">
        <v>0</v>
      </c>
      <c r="I24" s="8">
        <v>11</v>
      </c>
      <c r="J24" s="8">
        <v>0</v>
      </c>
      <c r="K24" s="8">
        <v>0</v>
      </c>
    </row>
    <row r="25" spans="1:11" ht="18.75" x14ac:dyDescent="0.3">
      <c r="A25" s="1" t="str">
        <f>"041103"</f>
        <v>041103</v>
      </c>
      <c r="B25" s="1" t="s">
        <v>34</v>
      </c>
      <c r="C25" s="8">
        <v>4958</v>
      </c>
      <c r="D25" s="8">
        <v>4097</v>
      </c>
      <c r="E25" s="8">
        <v>4062</v>
      </c>
      <c r="F25" s="8">
        <v>35</v>
      </c>
      <c r="G25" s="8">
        <v>0</v>
      </c>
      <c r="H25" s="8">
        <v>1</v>
      </c>
      <c r="I25" s="8">
        <v>10</v>
      </c>
      <c r="J25" s="8">
        <v>0</v>
      </c>
      <c r="K25" s="8">
        <v>0</v>
      </c>
    </row>
    <row r="26" spans="1:11" ht="18.75" x14ac:dyDescent="0.3">
      <c r="A26" s="1" t="str">
        <f>"041104"</f>
        <v>041104</v>
      </c>
      <c r="B26" s="1" t="s">
        <v>35</v>
      </c>
      <c r="C26" s="8">
        <v>7222</v>
      </c>
      <c r="D26" s="8">
        <v>5949</v>
      </c>
      <c r="E26" s="8">
        <v>5883</v>
      </c>
      <c r="F26" s="8">
        <v>66</v>
      </c>
      <c r="G26" s="8">
        <v>0</v>
      </c>
      <c r="H26" s="8">
        <v>0</v>
      </c>
      <c r="I26" s="8">
        <v>19</v>
      </c>
      <c r="J26" s="8">
        <v>0</v>
      </c>
      <c r="K26" s="8">
        <v>0</v>
      </c>
    </row>
    <row r="27" spans="1:11" ht="18.75" x14ac:dyDescent="0.3">
      <c r="A27" s="1" t="str">
        <f>"041105"</f>
        <v>041105</v>
      </c>
      <c r="B27" s="1" t="s">
        <v>36</v>
      </c>
      <c r="C27" s="8">
        <v>8782</v>
      </c>
      <c r="D27" s="8">
        <v>7220</v>
      </c>
      <c r="E27" s="8">
        <v>7141</v>
      </c>
      <c r="F27" s="8">
        <v>79</v>
      </c>
      <c r="G27" s="8">
        <v>1</v>
      </c>
      <c r="H27" s="8">
        <v>0</v>
      </c>
      <c r="I27" s="8">
        <v>25</v>
      </c>
      <c r="J27" s="8">
        <v>0</v>
      </c>
      <c r="K27" s="8">
        <v>0</v>
      </c>
    </row>
    <row r="28" spans="1:11" ht="18.75" x14ac:dyDescent="0.3">
      <c r="A28" s="1" t="str">
        <f>"041106"</f>
        <v>041106</v>
      </c>
      <c r="B28" s="1" t="s">
        <v>37</v>
      </c>
      <c r="C28" s="8">
        <v>4273</v>
      </c>
      <c r="D28" s="8">
        <v>3462</v>
      </c>
      <c r="E28" s="8">
        <v>3443</v>
      </c>
      <c r="F28" s="8">
        <v>19</v>
      </c>
      <c r="G28" s="8">
        <v>0</v>
      </c>
      <c r="H28" s="8">
        <v>0</v>
      </c>
      <c r="I28" s="8">
        <v>9</v>
      </c>
      <c r="J28" s="8">
        <v>0</v>
      </c>
      <c r="K28" s="8">
        <v>0</v>
      </c>
    </row>
    <row r="29" spans="1:11" ht="18.75" x14ac:dyDescent="0.3">
      <c r="A29" s="1" t="str">
        <f>"041107"</f>
        <v>041107</v>
      </c>
      <c r="B29" s="1" t="s">
        <v>38</v>
      </c>
      <c r="C29" s="8">
        <v>4642</v>
      </c>
      <c r="D29" s="8">
        <v>3850</v>
      </c>
      <c r="E29" s="8">
        <v>3803</v>
      </c>
      <c r="F29" s="8">
        <v>47</v>
      </c>
      <c r="G29" s="8">
        <v>0</v>
      </c>
      <c r="H29" s="8">
        <v>0</v>
      </c>
      <c r="I29" s="8">
        <v>12</v>
      </c>
      <c r="J29" s="8">
        <v>0</v>
      </c>
      <c r="K29" s="8">
        <v>0</v>
      </c>
    </row>
    <row r="30" spans="1:11" s="4" customFormat="1" ht="18.75" x14ac:dyDescent="0.3">
      <c r="A30" s="3" t="s">
        <v>39</v>
      </c>
      <c r="B30" s="3"/>
      <c r="C30" s="7">
        <v>41137</v>
      </c>
      <c r="D30" s="7">
        <v>33504</v>
      </c>
      <c r="E30" s="7">
        <v>33225</v>
      </c>
      <c r="F30" s="7">
        <v>277</v>
      </c>
      <c r="G30" s="7">
        <v>0</v>
      </c>
      <c r="H30" s="7">
        <v>0</v>
      </c>
      <c r="I30" s="7">
        <v>95</v>
      </c>
      <c r="J30" s="7">
        <v>0</v>
      </c>
      <c r="K30" s="7">
        <v>0</v>
      </c>
    </row>
    <row r="31" spans="1:11" ht="18.75" x14ac:dyDescent="0.3">
      <c r="A31" s="1" t="str">
        <f>"041201"</f>
        <v>041201</v>
      </c>
      <c r="B31" s="1" t="s">
        <v>40</v>
      </c>
      <c r="C31" s="8">
        <v>14638</v>
      </c>
      <c r="D31" s="8">
        <v>12108</v>
      </c>
      <c r="E31" s="8">
        <v>12051</v>
      </c>
      <c r="F31" s="8">
        <v>57</v>
      </c>
      <c r="G31" s="8">
        <v>0</v>
      </c>
      <c r="H31" s="8">
        <v>0</v>
      </c>
      <c r="I31" s="8">
        <v>37</v>
      </c>
      <c r="J31" s="8">
        <v>0</v>
      </c>
      <c r="K31" s="8">
        <v>0</v>
      </c>
    </row>
    <row r="32" spans="1:11" ht="18.75" x14ac:dyDescent="0.3">
      <c r="A32" s="1" t="str">
        <f>"041202"</f>
        <v>041202</v>
      </c>
      <c r="B32" s="1" t="s">
        <v>41</v>
      </c>
      <c r="C32" s="8">
        <v>5020</v>
      </c>
      <c r="D32" s="8">
        <v>4077</v>
      </c>
      <c r="E32" s="8">
        <v>4033</v>
      </c>
      <c r="F32" s="8">
        <v>44</v>
      </c>
      <c r="G32" s="8">
        <v>0</v>
      </c>
      <c r="H32" s="8">
        <v>0</v>
      </c>
      <c r="I32" s="8">
        <v>11</v>
      </c>
      <c r="J32" s="8">
        <v>0</v>
      </c>
      <c r="K32" s="8">
        <v>0</v>
      </c>
    </row>
    <row r="33" spans="1:11" ht="18.75" x14ac:dyDescent="0.3">
      <c r="A33" s="1" t="str">
        <f>"041203"</f>
        <v>041203</v>
      </c>
      <c r="B33" s="1" t="s">
        <v>42</v>
      </c>
      <c r="C33" s="8">
        <v>4598</v>
      </c>
      <c r="D33" s="8">
        <v>3722</v>
      </c>
      <c r="E33" s="8">
        <v>3674</v>
      </c>
      <c r="F33" s="8">
        <v>48</v>
      </c>
      <c r="G33" s="8">
        <v>0</v>
      </c>
      <c r="H33" s="8">
        <v>0</v>
      </c>
      <c r="I33" s="8">
        <v>14</v>
      </c>
      <c r="J33" s="8">
        <v>0</v>
      </c>
      <c r="K33" s="8">
        <v>0</v>
      </c>
    </row>
    <row r="34" spans="1:11" ht="18.75" x14ac:dyDescent="0.3">
      <c r="A34" s="1" t="str">
        <f>"041204"</f>
        <v>041204</v>
      </c>
      <c r="B34" s="1" t="s">
        <v>43</v>
      </c>
      <c r="C34" s="8">
        <v>7419</v>
      </c>
      <c r="D34" s="8">
        <v>5917</v>
      </c>
      <c r="E34" s="8">
        <v>5849</v>
      </c>
      <c r="F34" s="8">
        <v>68</v>
      </c>
      <c r="G34" s="8">
        <v>0</v>
      </c>
      <c r="H34" s="8">
        <v>0</v>
      </c>
      <c r="I34" s="8">
        <v>14</v>
      </c>
      <c r="J34" s="8">
        <v>0</v>
      </c>
      <c r="K34" s="8">
        <v>0</v>
      </c>
    </row>
    <row r="35" spans="1:11" ht="18.75" x14ac:dyDescent="0.3">
      <c r="A35" s="1" t="str">
        <f>"041205"</f>
        <v>041205</v>
      </c>
      <c r="B35" s="1" t="s">
        <v>44</v>
      </c>
      <c r="C35" s="8">
        <v>5553</v>
      </c>
      <c r="D35" s="8">
        <v>4532</v>
      </c>
      <c r="E35" s="8">
        <v>4495</v>
      </c>
      <c r="F35" s="8">
        <v>35</v>
      </c>
      <c r="G35" s="8">
        <v>0</v>
      </c>
      <c r="H35" s="8">
        <v>0</v>
      </c>
      <c r="I35" s="8">
        <v>11</v>
      </c>
      <c r="J35" s="8">
        <v>0</v>
      </c>
      <c r="K35" s="8">
        <v>0</v>
      </c>
    </row>
    <row r="36" spans="1:11" ht="18.75" x14ac:dyDescent="0.3">
      <c r="A36" s="1" t="str">
        <f>"041206"</f>
        <v>041206</v>
      </c>
      <c r="B36" s="1" t="s">
        <v>45</v>
      </c>
      <c r="C36" s="8">
        <v>3909</v>
      </c>
      <c r="D36" s="8">
        <v>3148</v>
      </c>
      <c r="E36" s="8">
        <v>3123</v>
      </c>
      <c r="F36" s="8">
        <v>25</v>
      </c>
      <c r="G36" s="8">
        <v>0</v>
      </c>
      <c r="H36" s="8">
        <v>0</v>
      </c>
      <c r="I36" s="8">
        <v>8</v>
      </c>
      <c r="J36" s="8">
        <v>0</v>
      </c>
      <c r="K36" s="8">
        <v>0</v>
      </c>
    </row>
    <row r="37" spans="1:11" s="4" customFormat="1" ht="18.75" x14ac:dyDescent="0.3">
      <c r="A37" s="3" t="s">
        <v>46</v>
      </c>
      <c r="B37" s="3"/>
      <c r="C37" s="7">
        <v>82339</v>
      </c>
      <c r="D37" s="7">
        <v>67358</v>
      </c>
      <c r="E37" s="7">
        <v>66605</v>
      </c>
      <c r="F37" s="7">
        <v>753</v>
      </c>
      <c r="G37" s="7">
        <v>4</v>
      </c>
      <c r="H37" s="7">
        <v>0</v>
      </c>
      <c r="I37" s="7">
        <v>283</v>
      </c>
      <c r="J37" s="7">
        <v>0</v>
      </c>
      <c r="K37" s="7">
        <v>0</v>
      </c>
    </row>
    <row r="38" spans="1:11" ht="18.75" x14ac:dyDescent="0.3">
      <c r="A38" s="1" t="str">
        <f>"041801"</f>
        <v>041801</v>
      </c>
      <c r="B38" s="1" t="s">
        <v>47</v>
      </c>
      <c r="C38" s="8">
        <v>3212</v>
      </c>
      <c r="D38" s="8">
        <v>2698</v>
      </c>
      <c r="E38" s="8">
        <v>2663</v>
      </c>
      <c r="F38" s="8">
        <v>35</v>
      </c>
      <c r="G38" s="8">
        <v>1</v>
      </c>
      <c r="H38" s="8">
        <v>0</v>
      </c>
      <c r="I38" s="8">
        <v>14</v>
      </c>
      <c r="J38" s="8">
        <v>0</v>
      </c>
      <c r="K38" s="8">
        <v>0</v>
      </c>
    </row>
    <row r="39" spans="1:11" ht="18.75" x14ac:dyDescent="0.3">
      <c r="A39" s="1" t="str">
        <f>"041802"</f>
        <v>041802</v>
      </c>
      <c r="B39" s="1" t="s">
        <v>48</v>
      </c>
      <c r="C39" s="8">
        <v>3343</v>
      </c>
      <c r="D39" s="8">
        <v>2734</v>
      </c>
      <c r="E39" s="8">
        <v>2699</v>
      </c>
      <c r="F39" s="8">
        <v>35</v>
      </c>
      <c r="G39" s="8">
        <v>0</v>
      </c>
      <c r="H39" s="8">
        <v>0</v>
      </c>
      <c r="I39" s="8">
        <v>28</v>
      </c>
      <c r="J39" s="8">
        <v>0</v>
      </c>
      <c r="K39" s="8">
        <v>0</v>
      </c>
    </row>
    <row r="40" spans="1:11" ht="18.75" x14ac:dyDescent="0.3">
      <c r="A40" s="1" t="str">
        <f>"041803"</f>
        <v>041803</v>
      </c>
      <c r="B40" s="1" t="s">
        <v>49</v>
      </c>
      <c r="C40" s="8">
        <v>3239</v>
      </c>
      <c r="D40" s="8">
        <v>2662</v>
      </c>
      <c r="E40" s="8">
        <v>2634</v>
      </c>
      <c r="F40" s="8">
        <v>28</v>
      </c>
      <c r="G40" s="8">
        <v>0</v>
      </c>
      <c r="H40" s="8">
        <v>0</v>
      </c>
      <c r="I40" s="8">
        <v>11</v>
      </c>
      <c r="J40" s="8">
        <v>0</v>
      </c>
      <c r="K40" s="8">
        <v>0</v>
      </c>
    </row>
    <row r="41" spans="1:11" ht="18.75" x14ac:dyDescent="0.3">
      <c r="A41" s="1" t="str">
        <f>"041804"</f>
        <v>041804</v>
      </c>
      <c r="B41" s="1" t="s">
        <v>50</v>
      </c>
      <c r="C41" s="8">
        <v>10773</v>
      </c>
      <c r="D41" s="8">
        <v>8865</v>
      </c>
      <c r="E41" s="8">
        <v>8795</v>
      </c>
      <c r="F41" s="8">
        <v>70</v>
      </c>
      <c r="G41" s="8">
        <v>0</v>
      </c>
      <c r="H41" s="8">
        <v>0</v>
      </c>
      <c r="I41" s="8">
        <v>11</v>
      </c>
      <c r="J41" s="8">
        <v>0</v>
      </c>
      <c r="K41" s="8">
        <v>0</v>
      </c>
    </row>
    <row r="42" spans="1:11" ht="18.75" x14ac:dyDescent="0.3">
      <c r="A42" s="1" t="str">
        <f>"041805"</f>
        <v>041805</v>
      </c>
      <c r="B42" s="1" t="s">
        <v>51</v>
      </c>
      <c r="C42" s="8">
        <v>7600</v>
      </c>
      <c r="D42" s="8">
        <v>6179</v>
      </c>
      <c r="E42" s="8">
        <v>6081</v>
      </c>
      <c r="F42" s="8">
        <v>98</v>
      </c>
      <c r="G42" s="8">
        <v>0</v>
      </c>
      <c r="H42" s="8">
        <v>0</v>
      </c>
      <c r="I42" s="8">
        <v>54</v>
      </c>
      <c r="J42" s="8">
        <v>0</v>
      </c>
      <c r="K42" s="8">
        <v>0</v>
      </c>
    </row>
    <row r="43" spans="1:11" ht="18.75" x14ac:dyDescent="0.3">
      <c r="A43" s="1" t="str">
        <f>"041806"</f>
        <v>041806</v>
      </c>
      <c r="B43" s="1" t="s">
        <v>52</v>
      </c>
      <c r="C43" s="8">
        <v>5516</v>
      </c>
      <c r="D43" s="8">
        <v>4602</v>
      </c>
      <c r="E43" s="8">
        <v>4566</v>
      </c>
      <c r="F43" s="8">
        <v>36</v>
      </c>
      <c r="G43" s="8">
        <v>0</v>
      </c>
      <c r="H43" s="8">
        <v>0</v>
      </c>
      <c r="I43" s="8">
        <v>11</v>
      </c>
      <c r="J43" s="8">
        <v>0</v>
      </c>
      <c r="K43" s="8">
        <v>0</v>
      </c>
    </row>
    <row r="44" spans="1:11" ht="18.75" x14ac:dyDescent="0.3">
      <c r="A44" s="1" t="str">
        <f>"041807"</f>
        <v>041807</v>
      </c>
      <c r="B44" s="1" t="s">
        <v>53</v>
      </c>
      <c r="C44" s="8">
        <v>9997</v>
      </c>
      <c r="D44" s="8">
        <v>8031</v>
      </c>
      <c r="E44" s="8">
        <v>7933</v>
      </c>
      <c r="F44" s="8">
        <v>98</v>
      </c>
      <c r="G44" s="8">
        <v>0</v>
      </c>
      <c r="H44" s="8">
        <v>0</v>
      </c>
      <c r="I44" s="8">
        <v>21</v>
      </c>
      <c r="J44" s="8">
        <v>0</v>
      </c>
      <c r="K44" s="8">
        <v>0</v>
      </c>
    </row>
    <row r="45" spans="1:11" ht="18.75" x14ac:dyDescent="0.3">
      <c r="A45" s="1" t="str">
        <f>"041808"</f>
        <v>041808</v>
      </c>
      <c r="B45" s="1" t="s">
        <v>54</v>
      </c>
      <c r="C45" s="8">
        <v>7306</v>
      </c>
      <c r="D45" s="8">
        <v>5896</v>
      </c>
      <c r="E45" s="8">
        <v>5846</v>
      </c>
      <c r="F45" s="8">
        <v>50</v>
      </c>
      <c r="G45" s="8">
        <v>2</v>
      </c>
      <c r="H45" s="8">
        <v>0</v>
      </c>
      <c r="I45" s="8">
        <v>53</v>
      </c>
      <c r="J45" s="8">
        <v>0</v>
      </c>
      <c r="K45" s="8">
        <v>0</v>
      </c>
    </row>
    <row r="46" spans="1:11" ht="18.75" x14ac:dyDescent="0.3">
      <c r="A46" s="1" t="str">
        <f>"041809"</f>
        <v>041809</v>
      </c>
      <c r="B46" s="1" t="s">
        <v>55</v>
      </c>
      <c r="C46" s="8">
        <v>3893</v>
      </c>
      <c r="D46" s="8">
        <v>3179</v>
      </c>
      <c r="E46" s="8">
        <v>3114</v>
      </c>
      <c r="F46" s="8">
        <v>65</v>
      </c>
      <c r="G46" s="8">
        <v>1</v>
      </c>
      <c r="H46" s="8">
        <v>0</v>
      </c>
      <c r="I46" s="8">
        <v>14</v>
      </c>
      <c r="J46" s="8">
        <v>0</v>
      </c>
      <c r="K46" s="8">
        <v>0</v>
      </c>
    </row>
    <row r="47" spans="1:11" ht="18.75" x14ac:dyDescent="0.3">
      <c r="A47" s="1" t="str">
        <f>"041810"</f>
        <v>041810</v>
      </c>
      <c r="B47" s="1" t="s">
        <v>56</v>
      </c>
      <c r="C47" s="8">
        <v>4427</v>
      </c>
      <c r="D47" s="8">
        <v>3631</v>
      </c>
      <c r="E47" s="8">
        <v>3588</v>
      </c>
      <c r="F47" s="8">
        <v>43</v>
      </c>
      <c r="G47" s="8">
        <v>0</v>
      </c>
      <c r="H47" s="8">
        <v>0</v>
      </c>
      <c r="I47" s="8">
        <v>7</v>
      </c>
      <c r="J47" s="8">
        <v>0</v>
      </c>
      <c r="K47" s="8">
        <v>0</v>
      </c>
    </row>
    <row r="48" spans="1:11" ht="18.75" x14ac:dyDescent="0.3">
      <c r="A48" s="1" t="str">
        <f>"041811"</f>
        <v>041811</v>
      </c>
      <c r="B48" s="1" t="s">
        <v>57</v>
      </c>
      <c r="C48" s="8">
        <v>6748</v>
      </c>
      <c r="D48" s="8">
        <v>5561</v>
      </c>
      <c r="E48" s="8">
        <v>5501</v>
      </c>
      <c r="F48" s="8">
        <v>60</v>
      </c>
      <c r="G48" s="8">
        <v>0</v>
      </c>
      <c r="H48" s="8">
        <v>0</v>
      </c>
      <c r="I48" s="8">
        <v>20</v>
      </c>
      <c r="J48" s="8">
        <v>0</v>
      </c>
      <c r="K48" s="8">
        <v>0</v>
      </c>
    </row>
    <row r="49" spans="1:11" ht="18.75" x14ac:dyDescent="0.3">
      <c r="A49" s="1" t="str">
        <f>"041812"</f>
        <v>041812</v>
      </c>
      <c r="B49" s="1" t="s">
        <v>58</v>
      </c>
      <c r="C49" s="8">
        <v>8847</v>
      </c>
      <c r="D49" s="8">
        <v>7328</v>
      </c>
      <c r="E49" s="8">
        <v>7282</v>
      </c>
      <c r="F49" s="8">
        <v>46</v>
      </c>
      <c r="G49" s="8">
        <v>0</v>
      </c>
      <c r="H49" s="8">
        <v>0</v>
      </c>
      <c r="I49" s="8">
        <v>16</v>
      </c>
      <c r="J49" s="8">
        <v>0</v>
      </c>
      <c r="K49" s="8">
        <v>0</v>
      </c>
    </row>
    <row r="50" spans="1:11" ht="18.75" x14ac:dyDescent="0.3">
      <c r="A50" s="1" t="str">
        <f>"041813"</f>
        <v>041813</v>
      </c>
      <c r="B50" s="1" t="s">
        <v>59</v>
      </c>
      <c r="C50" s="8">
        <v>7438</v>
      </c>
      <c r="D50" s="8">
        <v>5992</v>
      </c>
      <c r="E50" s="8">
        <v>5903</v>
      </c>
      <c r="F50" s="8">
        <v>89</v>
      </c>
      <c r="G50" s="8">
        <v>0</v>
      </c>
      <c r="H50" s="8">
        <v>0</v>
      </c>
      <c r="I50" s="8">
        <v>23</v>
      </c>
      <c r="J50" s="8">
        <v>0</v>
      </c>
      <c r="K50" s="8">
        <v>0</v>
      </c>
    </row>
    <row r="51" spans="1:11" ht="18.75" x14ac:dyDescent="0.3">
      <c r="A51" s="1" t="s">
        <v>60</v>
      </c>
      <c r="B51" s="1"/>
      <c r="C51" s="8"/>
      <c r="D51" s="8"/>
      <c r="E51" s="8"/>
      <c r="F51" s="8"/>
      <c r="G51" s="8"/>
      <c r="H51" s="8"/>
      <c r="I51" s="8"/>
      <c r="J51" s="8"/>
      <c r="K51" s="8"/>
    </row>
    <row r="52" spans="1:11" ht="18.75" x14ac:dyDescent="0.3">
      <c r="A52" s="1" t="str">
        <f>"046401"</f>
        <v>046401</v>
      </c>
      <c r="B52" s="1" t="s">
        <v>61</v>
      </c>
      <c r="C52" s="8">
        <v>93043</v>
      </c>
      <c r="D52" s="8">
        <v>79104</v>
      </c>
      <c r="E52" s="8">
        <v>78524</v>
      </c>
      <c r="F52" s="8">
        <v>580</v>
      </c>
      <c r="G52" s="8">
        <v>3</v>
      </c>
      <c r="H52" s="8">
        <v>1</v>
      </c>
      <c r="I52" s="8">
        <v>203</v>
      </c>
      <c r="J52" s="8">
        <v>0</v>
      </c>
      <c r="K52" s="8">
        <v>0</v>
      </c>
    </row>
    <row r="53" spans="1:11" s="4" customFormat="1" ht="15.75" x14ac:dyDescent="0.25">
      <c r="A53" s="5" t="s">
        <v>62</v>
      </c>
      <c r="B53" s="5"/>
      <c r="C53" s="6">
        <v>368475</v>
      </c>
      <c r="D53" s="6">
        <v>303938</v>
      </c>
      <c r="E53" s="6">
        <v>300739</v>
      </c>
      <c r="F53" s="6">
        <v>3197</v>
      </c>
      <c r="G53" s="6">
        <v>13</v>
      </c>
      <c r="H53" s="6">
        <v>2</v>
      </c>
      <c r="I53" s="6">
        <v>1050</v>
      </c>
      <c r="J53" s="6">
        <v>0</v>
      </c>
      <c r="K53" s="6">
        <v>0</v>
      </c>
    </row>
  </sheetData>
  <pageMargins left="0.59055118110236227" right="0.59055118110236227" top="0.74803149606299213" bottom="0.74803149606299213" header="0.31496062992125984" footer="0.31496062992125984"/>
  <pageSetup paperSize="8" orientation="landscape" r:id="rId1"/>
  <headerFooter>
    <oddHeader>&amp;CRejestr wyborców według stanu na dzień 31 grudnia 2024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rejestr_wyborcow_2024_kw_4_2025</vt:lpstr>
      <vt:lpstr>rejestr_wyborcow_2024_kw_4_2025!Tytuły_wydruku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Jóźwiak</dc:creator>
  <cp:lastModifiedBy>Tomasz Jozwiak</cp:lastModifiedBy>
  <cp:lastPrinted>2025-01-10T12:41:06Z</cp:lastPrinted>
  <dcterms:created xsi:type="dcterms:W3CDTF">2025-01-10T12:42:01Z</dcterms:created>
  <dcterms:modified xsi:type="dcterms:W3CDTF">2025-01-10T12:42:01Z</dcterms:modified>
</cp:coreProperties>
</file>